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Administrator\Desktop\"/>
    </mc:Choice>
  </mc:AlternateContent>
  <workbookProtection workbookAlgorithmName="SHA-512" workbookHashValue="nw7U9UMLXzzDki8wl3v4SVMGqflz5jggFJ7XgagvXy18AYlkoxSDvFaw0p2VuWvaWx7WqJbXHLITIM6EYs4vhg==" workbookSaltValue="NjgYieovCHq7dom6BSpYkQ==" workbookSpinCount="100000" lockStructure="1"/>
  <bookViews>
    <workbookView xWindow="-105" yWindow="-105" windowWidth="19425" windowHeight="10425"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X5" i="5" s="1"/>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J13" i="6" s="1"/>
  <c r="V6" i="5"/>
  <c r="E6" i="5"/>
  <c r="X6" i="5" s="1"/>
  <c r="V7" i="5"/>
  <c r="E7" i="5"/>
  <c r="X7" i="5" s="1"/>
  <c r="V8" i="5"/>
  <c r="E8" i="5"/>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G60" i="6"/>
  <c r="B15" i="6"/>
  <c r="B20" i="6"/>
  <c r="F23" i="6"/>
  <c r="G20" i="6"/>
  <c r="B23" i="6"/>
  <c r="G23" i="6"/>
  <c r="G16" i="6"/>
  <c r="H16" i="6"/>
  <c r="F21" i="6"/>
  <c r="G21" i="6"/>
  <c r="H21" i="6"/>
  <c r="B8" i="6"/>
  <c r="G8" i="6" s="1"/>
  <c r="H8" i="6" s="1"/>
  <c r="B11" i="6"/>
  <c r="G11" i="6"/>
  <c r="H11" i="6" s="1"/>
  <c r="D11" i="6" s="1"/>
  <c r="G26" i="6"/>
  <c r="H26" i="6"/>
  <c r="F31" i="6"/>
  <c r="H31" i="6"/>
  <c r="F36" i="6"/>
  <c r="H36" i="6"/>
  <c r="F41" i="6"/>
  <c r="H41" i="6"/>
  <c r="F46" i="6"/>
  <c r="H46" i="6"/>
  <c r="J5" i="6"/>
  <c r="J17" i="6"/>
  <c r="I31" i="6"/>
  <c r="C31" i="6" s="1"/>
  <c r="J44" i="6"/>
  <c r="I59" i="6"/>
  <c r="X8" i="5"/>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P33" i="4"/>
  <c r="P32" i="4"/>
  <c r="P39" i="4"/>
  <c r="P38" i="4"/>
  <c r="P37" i="4"/>
  <c r="Q37" i="4" s="1"/>
  <c r="P26" i="4"/>
  <c r="S2500" i="5"/>
  <c r="R2500" i="5"/>
  <c r="J2500" i="5"/>
  <c r="I2500" i="5"/>
  <c r="H2500" i="5"/>
  <c r="G2500" i="5"/>
  <c r="F2500" i="5"/>
  <c r="B53" i="6"/>
  <c r="G53" i="6" s="1"/>
  <c r="B52" i="6"/>
  <c r="P27" i="4"/>
  <c r="G52" i="6"/>
  <c r="B57" i="6"/>
  <c r="G57" i="6" s="1"/>
  <c r="B55" i="6"/>
  <c r="G55" i="6"/>
  <c r="B50" i="6"/>
  <c r="G50" i="6" s="1"/>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s="1"/>
  <c r="F2347" i="5"/>
  <c r="I2451" i="5"/>
  <c r="R2495" i="5"/>
  <c r="D11" i="4"/>
  <c r="B58" i="6"/>
  <c r="G58" i="6"/>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c r="H13" i="6" s="1"/>
  <c r="B12" i="6"/>
  <c r="G12" i="6" s="1"/>
  <c r="H12" i="6" s="1"/>
  <c r="D12" i="6" s="1"/>
  <c r="B10" i="6"/>
  <c r="G10" i="6" s="1"/>
  <c r="H10" i="6" s="1"/>
  <c r="D10" i="6" s="1"/>
  <c r="B9" i="6"/>
  <c r="G9" i="6" s="1"/>
  <c r="H9" i="6" s="1"/>
  <c r="D9" i="6" s="1"/>
  <c r="B7" i="6"/>
  <c r="G7" i="6"/>
  <c r="H7" i="6"/>
  <c r="D7" i="6" s="1"/>
  <c r="B4" i="6"/>
  <c r="G4" i="6"/>
  <c r="H4" i="6" s="1"/>
  <c r="D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C9" i="3"/>
  <c r="A67" i="2"/>
  <c r="A59" i="2"/>
  <c r="H62" i="5"/>
  <c r="F62" i="5"/>
  <c r="J62" i="5"/>
  <c r="I62" i="5"/>
  <c r="I8" i="5"/>
  <c r="F11" i="5"/>
  <c r="H14" i="5"/>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A3" i="2"/>
  <c r="A19" i="2"/>
  <c r="A14" i="2"/>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B34" i="4"/>
  <c r="B2" i="5"/>
  <c r="N4" i="5"/>
  <c r="B79" i="4"/>
  <c r="A55" i="6" s="1"/>
  <c r="G4" i="8"/>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G5" i="6"/>
  <c r="H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K61"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21" i="6"/>
  <c r="D25" i="4" l="1"/>
  <c r="D31" i="4" s="1"/>
  <c r="F4" i="8"/>
  <c r="A1" i="8"/>
  <c r="D5" i="7"/>
  <c r="H4" i="5"/>
  <c r="B3" i="6"/>
  <c r="C20" i="3"/>
  <c r="B26" i="4"/>
  <c r="A15" i="6" s="1"/>
  <c r="B6" i="3"/>
  <c r="B73" i="4"/>
  <c r="A51" i="6" s="1"/>
  <c r="B4" i="4"/>
  <c r="A6" i="2"/>
  <c r="B8" i="3"/>
  <c r="A68" i="2"/>
  <c r="I55" i="6"/>
  <c r="I41" i="6"/>
  <c r="C41" i="6" s="1"/>
  <c r="J28" i="6"/>
  <c r="C4" i="5"/>
  <c r="F64" i="6" s="1"/>
  <c r="J6" i="6"/>
  <c r="I9" i="6"/>
  <c r="C9" i="6" s="1"/>
  <c r="J11" i="6"/>
  <c r="J15" i="6"/>
  <c r="I18" i="6"/>
  <c r="C18" i="6" s="1"/>
  <c r="J21" i="6"/>
  <c r="J25" i="6"/>
  <c r="I29" i="6"/>
  <c r="C29" i="6" s="1"/>
  <c r="J31" i="6"/>
  <c r="J35" i="6"/>
  <c r="I39" i="6"/>
  <c r="J41" i="6"/>
  <c r="I46" i="6"/>
  <c r="C46" i="6" s="1"/>
  <c r="I50" i="6"/>
  <c r="I53" i="6"/>
  <c r="I57" i="6"/>
  <c r="J59" i="6"/>
  <c r="J61" i="6"/>
  <c r="I64" i="6"/>
  <c r="B5" i="3"/>
  <c r="A62" i="2"/>
  <c r="A10" i="2"/>
  <c r="B11" i="3"/>
  <c r="A58" i="2"/>
  <c r="A71" i="2"/>
  <c r="A70" i="2"/>
  <c r="A43" i="2"/>
  <c r="A28" i="2"/>
  <c r="A15" i="2"/>
  <c r="B20" i="3"/>
  <c r="A13" i="2"/>
  <c r="B3" i="3"/>
  <c r="G3" i="5"/>
  <c r="B4" i="5"/>
  <c r="B18" i="4"/>
  <c r="A10" i="6" s="1"/>
  <c r="B13" i="3"/>
  <c r="B15" i="3"/>
  <c r="A31" i="2"/>
  <c r="A50" i="2"/>
  <c r="I4" i="4"/>
  <c r="A27" i="2"/>
  <c r="A16" i="2"/>
  <c r="B2" i="3"/>
  <c r="A38" i="2"/>
  <c r="A8" i="2"/>
  <c r="C2" i="3"/>
  <c r="A46" i="2"/>
  <c r="A48" i="2"/>
  <c r="A42" i="2"/>
  <c r="B17" i="3"/>
  <c r="Q4" i="5"/>
  <c r="B21" i="4"/>
  <c r="A12" i="6" s="1"/>
  <c r="B25" i="4"/>
  <c r="A14" i="6" s="1"/>
  <c r="B9" i="4"/>
  <c r="A5" i="6" s="1"/>
  <c r="M4" i="5"/>
  <c r="B1001" i="7"/>
  <c r="A4" i="8"/>
  <c r="B40" i="4"/>
  <c r="B58" i="4" s="1"/>
  <c r="A40" i="6" s="1"/>
  <c r="A1" i="6"/>
  <c r="O4" i="5"/>
  <c r="B20" i="1"/>
  <c r="B32" i="4"/>
  <c r="A20" i="6" s="1"/>
  <c r="A1" i="7"/>
  <c r="B27" i="4"/>
  <c r="A16" i="6" s="1"/>
  <c r="A64" i="2"/>
  <c r="B3" i="5"/>
  <c r="B68" i="4"/>
  <c r="A47" i="6" s="1"/>
  <c r="B10" i="4"/>
  <c r="A6" i="6" s="1"/>
  <c r="B12" i="4"/>
  <c r="A7" i="2"/>
  <c r="C8" i="3"/>
  <c r="C13" i="3"/>
  <c r="C17" i="3"/>
  <c r="A1" i="2"/>
  <c r="A2" i="2"/>
  <c r="A45" i="2"/>
  <c r="A72" i="2"/>
  <c r="A26" i="2"/>
  <c r="A29" i="2"/>
  <c r="B7" i="4"/>
  <c r="D2" i="4"/>
  <c r="K4" i="5"/>
  <c r="B22" i="3"/>
  <c r="D4" i="5"/>
  <c r="J4" i="6"/>
  <c r="I7" i="6"/>
  <c r="C7" i="6" s="1"/>
  <c r="J9" i="6"/>
  <c r="J12" i="6"/>
  <c r="I16" i="6"/>
  <c r="J18" i="6"/>
  <c r="J23" i="6"/>
  <c r="I26" i="6"/>
  <c r="C26" i="6" s="1"/>
  <c r="J29" i="6"/>
  <c r="J33" i="6"/>
  <c r="I36" i="6"/>
  <c r="C36" i="6" s="1"/>
  <c r="J39" i="6"/>
  <c r="J43" i="6"/>
  <c r="I48" i="6"/>
  <c r="J50" i="6"/>
  <c r="I54" i="6"/>
  <c r="J57" i="6"/>
  <c r="I60" i="6"/>
  <c r="I62" i="6"/>
  <c r="E4" i="8"/>
  <c r="C5" i="3"/>
  <c r="A63" i="2"/>
  <c r="C3" i="3"/>
  <c r="A18" i="2"/>
  <c r="A36" i="2"/>
  <c r="B21" i="3"/>
  <c r="A25" i="2"/>
  <c r="H68" i="4"/>
  <c r="I68" i="4"/>
  <c r="A52" i="2"/>
  <c r="A60" i="2"/>
  <c r="B9" i="3"/>
  <c r="A57" i="2"/>
  <c r="B16" i="4"/>
  <c r="A8" i="6" s="1"/>
  <c r="A9" i="2"/>
  <c r="C19" i="3"/>
  <c r="A35" i="2"/>
  <c r="A40" i="2"/>
  <c r="A55" i="2"/>
  <c r="A49" i="2"/>
  <c r="B77" i="4"/>
  <c r="A54" i="6" s="1"/>
  <c r="B17" i="4"/>
  <c r="A9" i="6" s="1"/>
  <c r="B35" i="4"/>
  <c r="C3" i="6"/>
  <c r="I5" i="6"/>
  <c r="J7" i="6"/>
  <c r="J10" i="6"/>
  <c r="I13" i="6"/>
  <c r="J16" i="6"/>
  <c r="J20" i="6"/>
  <c r="I24" i="6"/>
  <c r="J26" i="6"/>
  <c r="J30" i="6"/>
  <c r="I34" i="6"/>
  <c r="J36" i="6"/>
  <c r="J40" i="6"/>
  <c r="I44" i="6"/>
  <c r="J48" i="6"/>
  <c r="I52" i="6"/>
  <c r="J54" i="6"/>
  <c r="I58" i="6"/>
  <c r="L60" i="6"/>
  <c r="I63" i="6"/>
  <c r="B12" i="3"/>
  <c r="A56" i="2"/>
  <c r="C11" i="3"/>
  <c r="B24" i="4"/>
  <c r="A53" i="2"/>
  <c r="A22" i="2"/>
  <c r="A69" i="2"/>
  <c r="A17" i="2"/>
  <c r="B16" i="3"/>
  <c r="C7" i="3"/>
  <c r="A32" i="2"/>
  <c r="A37" i="2"/>
  <c r="A24" i="2"/>
  <c r="A23" i="2"/>
  <c r="A5" i="2"/>
  <c r="B20" i="4"/>
  <c r="A11" i="6" s="1"/>
  <c r="B22" i="4"/>
  <c r="A13" i="6" s="1"/>
  <c r="C15" i="3"/>
  <c r="C12" i="3"/>
  <c r="B14" i="4"/>
  <c r="B18" i="3"/>
  <c r="C18" i="3"/>
  <c r="A41" i="2"/>
  <c r="A66" i="2"/>
  <c r="A20" i="2"/>
  <c r="B13" i="4"/>
  <c r="B83" i="4"/>
  <c r="A58" i="6" s="1"/>
  <c r="A51" i="2"/>
  <c r="B8" i="4"/>
  <c r="A4" i="6" s="1"/>
  <c r="C14" i="3"/>
  <c r="C10" i="3"/>
  <c r="A11" i="2"/>
  <c r="B19" i="3"/>
  <c r="B4" i="3"/>
  <c r="B15" i="4"/>
  <c r="A7" i="6" s="1"/>
  <c r="B6" i="4"/>
  <c r="P4" i="5"/>
  <c r="B38" i="4"/>
  <c r="B44" i="4" s="1"/>
  <c r="A28" i="6" s="1"/>
  <c r="B4" i="8"/>
  <c r="I4" i="8"/>
  <c r="B81" i="4"/>
  <c r="A57" i="6" s="1"/>
  <c r="B41" i="4"/>
  <c r="B65" i="4" s="1"/>
  <c r="A46" i="6" s="1"/>
  <c r="A3" i="6"/>
  <c r="B28" i="4"/>
  <c r="A17" i="6" s="1"/>
  <c r="C4" i="8"/>
  <c r="D1" i="6"/>
  <c r="H4" i="8"/>
  <c r="I4" i="5"/>
  <c r="G25" i="4"/>
  <c r="G43" i="4" s="1"/>
  <c r="A4" i="5"/>
  <c r="A47" i="2"/>
  <c r="F4" i="5"/>
  <c r="B29" i="4"/>
  <c r="A18" i="6" s="1"/>
  <c r="A85" i="4"/>
  <c r="D4" i="8"/>
  <c r="C21" i="3"/>
  <c r="C4" i="3"/>
  <c r="B67" i="4"/>
  <c r="A73" i="2"/>
  <c r="B7" i="3"/>
  <c r="B71" i="4"/>
  <c r="A49" i="6" s="1"/>
  <c r="C16" i="3"/>
  <c r="A39" i="2"/>
  <c r="A61" i="2"/>
  <c r="J52" i="6"/>
  <c r="J38" i="6"/>
  <c r="J24" i="6"/>
  <c r="I11" i="6"/>
  <c r="L4" i="5"/>
  <c r="B5" i="7"/>
  <c r="G4" i="5"/>
  <c r="D3" i="6"/>
  <c r="C5" i="7"/>
  <c r="J4" i="5"/>
  <c r="B19" i="4"/>
  <c r="A12" i="2"/>
  <c r="B10" i="3"/>
  <c r="B69" i="4"/>
  <c r="A48" i="6" s="1"/>
  <c r="B14" i="3"/>
  <c r="A30" i="2"/>
  <c r="A54" i="2"/>
  <c r="C6" i="3"/>
  <c r="I61" i="6"/>
  <c r="C61" i="6" s="1"/>
  <c r="J49" i="6"/>
  <c r="J34" i="6"/>
  <c r="I21" i="6"/>
  <c r="J8" i="6"/>
  <c r="B33" i="4"/>
  <c r="A21" i="6" s="1"/>
  <c r="B39" i="4"/>
  <c r="B51" i="4" s="1"/>
  <c r="A34" i="6" s="1"/>
  <c r="B49" i="4"/>
  <c r="A32" i="6" s="1"/>
  <c r="B55" i="4"/>
  <c r="A37" i="6" s="1"/>
  <c r="B43" i="4"/>
  <c r="A27" i="6" s="1"/>
  <c r="B61" i="4"/>
  <c r="A42" i="6" s="1"/>
  <c r="B37" i="4"/>
  <c r="A22" i="6" s="1"/>
  <c r="F61" i="6"/>
  <c r="H61" i="6" s="1"/>
  <c r="D61" i="6" s="1"/>
  <c r="F34" i="6"/>
  <c r="H34" i="6" s="1"/>
  <c r="F44" i="6"/>
  <c r="H44" i="6" s="1"/>
  <c r="F39" i="6"/>
  <c r="H39" i="6" s="1"/>
  <c r="D39" i="6" s="1"/>
  <c r="F28" i="6"/>
  <c r="H28" i="6" s="1"/>
  <c r="F38" i="6"/>
  <c r="H38" i="6" s="1"/>
  <c r="F48" i="6"/>
  <c r="F53" i="6" s="1"/>
  <c r="H53" i="6" s="1"/>
  <c r="D53" i="6" s="1"/>
  <c r="F60" i="6"/>
  <c r="F33" i="6"/>
  <c r="H33" i="6" s="1"/>
  <c r="D33" i="6" s="1"/>
  <c r="F43" i="6"/>
  <c r="H43" i="6" s="1"/>
  <c r="D43" i="6" s="1"/>
  <c r="F52" i="6"/>
  <c r="H52" i="6" s="1"/>
  <c r="C39" i="6"/>
  <c r="H23" i="6"/>
  <c r="D23" i="6" s="1"/>
  <c r="G15" i="6"/>
  <c r="H15" i="6" s="1"/>
  <c r="F20" i="6"/>
  <c r="H20" i="6" s="1"/>
  <c r="D20" i="6" s="1"/>
  <c r="C21" i="6"/>
  <c r="H24" i="6"/>
  <c r="C16" i="6"/>
  <c r="H59" i="6"/>
  <c r="C2" i="6"/>
  <c r="D5" i="6"/>
  <c r="C5" i="6"/>
  <c r="F6" i="6"/>
  <c r="H6" i="6" s="1"/>
  <c r="D6" i="6" s="1"/>
  <c r="G61" i="4"/>
  <c r="D13" i="6"/>
  <c r="C13" i="6"/>
  <c r="D8" i="6"/>
  <c r="D37" i="4"/>
  <c r="D55" i="4"/>
  <c r="D61" i="4"/>
  <c r="C11" i="6"/>
  <c r="B75" i="4"/>
  <c r="A53" i="6" s="1"/>
  <c r="D43" i="4"/>
  <c r="A23" i="6"/>
  <c r="A24" i="6"/>
  <c r="B56" i="4"/>
  <c r="A38" i="6" s="1"/>
  <c r="E4" i="5"/>
  <c r="G64" i="6" s="1" a="1"/>
  <c r="G64" i="6" s="1"/>
  <c r="H64" i="6" s="1"/>
  <c r="I4" i="6"/>
  <c r="C4" i="6" s="1"/>
  <c r="I6" i="6"/>
  <c r="C6" i="6" s="1"/>
  <c r="I8" i="6"/>
  <c r="C8" i="6" s="1"/>
  <c r="I10" i="6"/>
  <c r="C10" i="6" s="1"/>
  <c r="I12" i="6"/>
  <c r="C12" i="6" s="1"/>
  <c r="I15" i="6"/>
  <c r="I17" i="6"/>
  <c r="C17" i="6" s="1"/>
  <c r="I20" i="6"/>
  <c r="C20" i="6" s="1"/>
  <c r="I23" i="6"/>
  <c r="C23" i="6" s="1"/>
  <c r="I25" i="6"/>
  <c r="C25" i="6" s="1"/>
  <c r="I28" i="6"/>
  <c r="I30" i="6"/>
  <c r="C30" i="6" s="1"/>
  <c r="I33" i="6"/>
  <c r="C33" i="6" s="1"/>
  <c r="I35" i="6"/>
  <c r="C35" i="6" s="1"/>
  <c r="I38" i="6"/>
  <c r="I40" i="6"/>
  <c r="C40" i="6" s="1"/>
  <c r="I43" i="6"/>
  <c r="I45" i="6"/>
  <c r="C45" i="6" s="1"/>
  <c r="I49" i="6"/>
  <c r="J51" i="6"/>
  <c r="J53" i="6"/>
  <c r="J55" i="6"/>
  <c r="J58" i="6"/>
  <c r="J60" i="6"/>
  <c r="L61" i="6"/>
  <c r="B52" i="4"/>
  <c r="A35" i="6" s="1"/>
  <c r="B50" i="4"/>
  <c r="A33" i="6" s="1"/>
  <c r="B57" i="4"/>
  <c r="A39" i="6" s="1"/>
  <c r="D49" i="4"/>
  <c r="D68" i="4"/>
  <c r="B74" i="4"/>
  <c r="A52" i="6" s="1"/>
  <c r="C64" i="6"/>
  <c r="A25" i="6"/>
  <c r="G68" i="4"/>
  <c r="B59" i="4"/>
  <c r="A41" i="6" s="1"/>
  <c r="A26" i="6"/>
  <c r="G49" i="4"/>
  <c r="G31" i="4"/>
  <c r="B53" i="4"/>
  <c r="A36" i="6" s="1"/>
  <c r="B47" i="4" l="1"/>
  <c r="A31" i="6" s="1"/>
  <c r="G37" i="4"/>
  <c r="B46" i="4"/>
  <c r="A30" i="6" s="1"/>
  <c r="B64" i="4"/>
  <c r="A45" i="6" s="1"/>
  <c r="B62" i="4"/>
  <c r="A43" i="6" s="1"/>
  <c r="G55" i="4"/>
  <c r="B63" i="4"/>
  <c r="A44" i="6" s="1"/>
  <c r="C15" i="6"/>
  <c r="D15" i="6"/>
  <c r="K60" i="6"/>
  <c r="C38" i="6"/>
  <c r="D38" i="6"/>
  <c r="D34" i="6"/>
  <c r="C34" i="6"/>
  <c r="C43" i="6"/>
  <c r="C28" i="6"/>
  <c r="D28" i="6"/>
  <c r="C53" i="6"/>
  <c r="H60" i="6"/>
  <c r="D60" i="6" s="1"/>
  <c r="B2" i="6"/>
  <c r="C24" i="6"/>
  <c r="D24" i="6"/>
  <c r="C52" i="6"/>
  <c r="D52" i="6"/>
  <c r="F55" i="6"/>
  <c r="H55" i="6" s="1"/>
  <c r="D55" i="6" s="1"/>
  <c r="F58" i="6"/>
  <c r="H58" i="6" s="1"/>
  <c r="D58" i="6" s="1"/>
  <c r="F49" i="6"/>
  <c r="F54" i="6"/>
  <c r="H54" i="6" s="1"/>
  <c r="F57" i="6"/>
  <c r="H57" i="6" s="1"/>
  <c r="H48" i="6"/>
  <c r="D44" i="6"/>
  <c r="C44" i="6"/>
  <c r="D59" i="6"/>
  <c r="C59" i="6"/>
  <c r="D48" i="6" l="1"/>
  <c r="C48" i="6"/>
  <c r="D57" i="6"/>
  <c r="C57" i="6"/>
  <c r="C55" i="6"/>
  <c r="C58" i="6"/>
  <c r="F50" i="6"/>
  <c r="H50" i="6" s="1"/>
  <c r="H49" i="6"/>
  <c r="D54" i="6"/>
  <c r="C54" i="6"/>
  <c r="C60" i="6"/>
  <c r="D49" i="6" l="1"/>
  <c r="C49" i="6"/>
  <c r="H65" i="6"/>
  <c r="D2" i="6" s="1"/>
  <c r="D50" i="6"/>
  <c r="C50" i="6"/>
</calcChain>
</file>

<file path=xl/comments1.xml><?xml version="1.0" encoding="utf-8"?>
<comments xmlns="http://schemas.openxmlformats.org/spreadsheetml/2006/main">
  <authors>
    <author>Connors, Jared M</author>
  </authors>
  <commentList>
    <comment ref="I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<sst xmlns="http://schemas.openxmlformats.org/spreadsheetml/2006/main" count="23024" uniqueCount="19213">
  <si>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</si>
  <si>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</si>
  <si>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</si>
  <si>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</si>
  <si>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</si>
  <si>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</si>
  <si>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</si>
  <si>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</si>
  <si>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</si>
  <si>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</si>
  <si>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</si>
  <si>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</si>
  <si>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</si>
  <si>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</si>
  <si>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</si>
  <si>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</si>
  <si>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</si>
  <si>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</si>
  <si>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</si>
  <si>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</si>
  <si>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</si>
  <si>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</si>
  <si>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</si>
  <si>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</si>
  <si>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</si>
  <si>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</si>
  <si>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</si>
  <si>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</si>
  <si>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</si>
  <si>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</si>
  <si>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</si>
  <si>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</si>
  <si>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</si>
  <si>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</si>
  <si>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</si>
  <si>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</si>
  <si>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</si>
  <si>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</si>
  <si>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</si>
  <si>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</si>
  <si>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</si>
  <si>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</si>
  <si>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</si>
  <si>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</si>
  <si>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</si>
  <si>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</si>
  <si>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</si>
  <si>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</si>
  <si>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</si>
  <si>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</si>
  <si>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</si>
  <si>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</si>
  <si>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</si>
  <si>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</si>
  <si>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</si>
  <si>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</si>
  <si>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</si>
  <si>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</si>
  <si>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</si>
  <si>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</si>
  <si>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</si>
  <si>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</si>
  <si>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</si>
  <si>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</si>
  <si>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</si>
  <si>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</si>
  <si>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</si>
  <si>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</si>
  <si>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</si>
  <si>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</si>
  <si>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</si>
  <si>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</si>
  <si>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</si>
  <si>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</si>
  <si>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</si>
  <si>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</si>
  <si>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</si>
  <si>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</si>
  <si>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</si>
  <si>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</si>
  <si>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</si>
  <si>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</si>
  <si>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</si>
  <si>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</si>
  <si>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</si>
  <si>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</si>
  <si>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</si>
  <si>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</si>
  <si>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</si>
  <si>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</si>
  <si>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</si>
  <si>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</si>
  <si>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</si>
  <si>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</si>
  <si>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</si>
  <si>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</si>
  <si>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</si>
  <si>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</si>
  <si>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</si>
  <si>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</si>
  <si>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</si>
  <si>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</si>
  <si>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</si>
  <si>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</si>
  <si>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</si>
  <si>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</si>
  <si>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</si>
  <si>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</si>
  <si>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</si>
  <si>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</si>
  <si>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</si>
  <si>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</si>
  <si>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</si>
  <si>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</si>
  <si>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</si>
  <si>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</si>
  <si>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</si>
  <si>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</si>
  <si>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</si>
  <si>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</si>
  <si>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</si>
  <si>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</si>
  <si>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</si>
  <si>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</si>
  <si>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</si>
  <si>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</si>
  <si>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</si>
  <si>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</si>
  <si>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</si>
  <si>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</si>
  <si>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</si>
  <si>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</si>
  <si>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</si>
  <si>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</si>
  <si>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</si>
  <si>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</si>
  <si>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</si>
  <si>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</si>
  <si>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</si>
  <si>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</si>
  <si>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</si>
  <si>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</si>
  <si>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</si>
  <si>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</si>
  <si>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</si>
  <si>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</si>
  <si>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</si>
  <si>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</si>
  <si>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</si>
  <si>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</si>
  <si>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</si>
  <si>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</si>
  <si>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</si>
  <si>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</si>
  <si>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</si>
  <si>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</si>
  <si>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</si>
  <si>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</si>
  <si>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</si>
  <si>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</si>
  <si>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</si>
  <si>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</si>
  <si>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</si>
  <si>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</si>
  <si>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</si>
  <si>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</si>
  <si>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</si>
  <si>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</si>
  <si>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</si>
  <si>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</si>
  <si>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</si>
  <si>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</si>
  <si>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</si>
  <si>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</si>
  <si>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</si>
  <si>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</si>
  <si>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</si>
  <si>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</si>
  <si>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</si>
  <si>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</si>
  <si>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</si>
  <si>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</si>
  <si>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</si>
  <si>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</si>
  <si>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</si>
  <si>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</si>
  <si>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</si>
  <si>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</si>
  <si>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</si>
  <si>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</si>
  <si>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</si>
  <si>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</si>
  <si>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</si>
  <si>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</si>
  <si>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</si>
  <si>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</si>
  <si>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</si>
  <si>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</si>
  <si>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</si>
  <si>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</si>
  <si>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</si>
  <si>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</si>
  <si>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</si>
  <si>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</si>
  <si>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</si>
  <si>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</si>
  <si>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</si>
  <si>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</si>
  <si>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</si>
  <si>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</si>
  <si>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</si>
  <si>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</si>
  <si>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</si>
  <si>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</si>
  <si>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</si>
  <si>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</si>
  <si>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</si>
  <si>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</si>
  <si>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</si>
  <si>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</si>
  <si>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</si>
  <si>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</si>
  <si>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</si>
  <si>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</si>
  <si>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</si>
  <si>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</si>
  <si>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</si>
  <si>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</si>
  <si>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</si>
  <si>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</si>
  <si>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</si>
  <si>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</si>
  <si>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</si>
  <si>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</si>
  <si>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</si>
  <si>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</si>
  <si>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</si>
  <si>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</si>
  <si>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</si>
  <si>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</si>
  <si>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</si>
  <si>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</si>
  <si>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</si>
  <si>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</si>
  <si>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</si>
  <si>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</si>
  <si>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</si>
  <si>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</si>
  <si>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</si>
  <si>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</si>
  <si>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</si>
  <si>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</si>
  <si>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</si>
  <si>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</si>
  <si>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</si>
  <si>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</si>
  <si>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</si>
  <si>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</si>
  <si>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</si>
  <si>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</si>
  <si>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</si>
  <si>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</si>
  <si>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</si>
  <si>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</si>
  <si>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</si>
  <si>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</si>
  <si>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</si>
  <si>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</si>
  <si>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</si>
  <si>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</si>
  <si>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</si>
  <si>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</si>
  <si>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</si>
  <si>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</si>
  <si>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</si>
  <si>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</si>
  <si>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</si>
  <si>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</si>
  <si>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</si>
  <si>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</si>
  <si>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</si>
  <si>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</si>
  <si>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</si>
  <si>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</si>
  <si>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</si>
  <si>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</si>
  <si>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</si>
  <si>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</si>
  <si>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</si>
  <si>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</si>
  <si>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</si>
  <si>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</si>
  <si>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</si>
  <si>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</si>
  <si>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</si>
  <si>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</si>
  <si>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</si>
  <si>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</si>
  <si>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</si>
  <si>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</si>
  <si>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</si>
  <si>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</si>
  <si>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</si>
  <si>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</si>
  <si>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</si>
  <si>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</si>
  <si>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</si>
  <si>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</si>
  <si>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</si>
  <si>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</si>
  <si>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</si>
  <si>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</si>
  <si>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</si>
  <si>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</si>
  <si>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</si>
  <si>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</si>
  <si>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</si>
  <si>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</si>
  <si>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</si>
  <si>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</si>
  <si>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</si>
  <si>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</si>
  <si>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</si>
  <si>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</si>
  <si>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</si>
  <si>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</si>
  <si>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</si>
  <si>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</si>
  <si>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</si>
  <si>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</si>
  <si>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</si>
  <si>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</si>
  <si>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</si>
  <si>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</si>
  <si>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</si>
  <si>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</si>
  <si>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</si>
  <si>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</si>
  <si>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</si>
  <si>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</si>
  <si>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</si>
  <si>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</si>
  <si>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</si>
  <si>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</si>
  <si>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</si>
  <si>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</si>
  <si>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</si>
  <si>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</si>
  <si>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</si>
  <si>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</si>
  <si>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</si>
  <si>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</si>
  <si>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</si>
  <si>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</si>
  <si>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</si>
  <si>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</si>
  <si>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</si>
  <si>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</si>
  <si>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</si>
  <si>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</si>
  <si>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</si>
  <si>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</si>
  <si>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</si>
  <si>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</si>
  <si>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</si>
  <si>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</si>
  <si>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</si>
  <si>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</si>
  <si>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</si>
  <si>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</si>
  <si>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</si>
  <si>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</si>
  <si>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</si>
  <si>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</si>
  <si>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</si>
  <si>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</si>
  <si>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</si>
  <si>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</si>
  <si>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</si>
  <si>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</si>
  <si>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</si>
  <si>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</si>
  <si>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</si>
  <si>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</si>
  <si>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</si>
  <si>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</si>
  <si>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</si>
  <si>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</si>
  <si>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</si>
  <si>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</si>
  <si>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</si>
  <si>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</si>
  <si>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</si>
  <si>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</si>
  <si>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</si>
  <si>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</si>
  <si>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</si>
  <si>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</si>
  <si>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</si>
  <si>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</si>
  <si>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</si>
  <si>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</si>
  <si>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</si>
  <si>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</si>
  <si>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</si>
  <si>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</si>
  <si>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</si>
  <si>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</si>
  <si>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</si>
  <si>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</si>
  <si>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</si>
  <si>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</si>
  <si>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</si>
  <si>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</si>
  <si>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</si>
  <si>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</si>
  <si>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</si>
  <si>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</si>
  <si>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</si>
  <si>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</si>
  <si>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</si>
  <si>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</si>
  <si>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</si>
  <si>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</si>
  <si>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</si>
  <si>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</si>
  <si>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</si>
  <si>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</si>
  <si>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</si>
  <si>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</si>
  <si>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</si>
  <si>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</si>
  <si>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</si>
  <si>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</si>
  <si>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</si>
  <si>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</si>
  <si>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</si>
  <si>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</si>
  <si>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</si>
  <si>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</si>
  <si>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</si>
  <si>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</si>
  <si>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</si>
  <si>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</si>
  <si>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</si>
  <si>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</si>
  <si>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</si>
  <si>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</si>
  <si>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</si>
  <si>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</si>
  <si>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</si>
  <si>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</si>
  <si>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</si>
  <si>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</si>
  <si>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</si>
  <si>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</si>
  <si>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</si>
  <si>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</si>
  <si>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</si>
  <si>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</si>
  <si>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</si>
  <si>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</si>
  <si>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</si>
  <si>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</si>
  <si>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</si>
  <si>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</si>
  <si>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</si>
  <si>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</si>
  <si>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</si>
  <si>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</si>
  <si>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</si>
  <si>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</si>
  <si>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</si>
  <si>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</si>
  <si>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</si>
  <si>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</si>
  <si>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</si>
  <si>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</si>
  <si>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</si>
  <si>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</si>
  <si>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</si>
  <si>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</si>
  <si>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</si>
  <si>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</si>
  <si>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</si>
  <si>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</si>
  <si>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</si>
  <si>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</si>
  <si>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</si>
  <si>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</si>
  <si>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</si>
  <si>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</si>
  <si>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</si>
  <si>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</si>
  <si>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</si>
  <si>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</si>
  <si>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</si>
  <si>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</si>
  <si>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</si>
  <si>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</si>
  <si>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</si>
  <si>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</si>
  <si>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</si>
  <si>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</si>
  <si>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</si>
  <si>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</si>
  <si>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</si>
  <si>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</si>
  <si>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</si>
  <si>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</si>
  <si>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</si>
  <si>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</si>
  <si>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</si>
  <si>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</si>
  <si>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</si>
  <si>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</si>
  <si>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</si>
  <si>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</si>
  <si>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</si>
  <si>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</si>
  <si>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</si>
  <si>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</si>
  <si>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</si>
  <si>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</si>
  <si>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</si>
  <si>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</si>
  <si>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</si>
  <si>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</si>
  <si>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</si>
  <si>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</si>
  <si>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</si>
  <si>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</si>
  <si>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</si>
  <si>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</si>
  <si>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</si>
  <si>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</si>
  <si>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</si>
  <si>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</si>
  <si>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</si>
  <si>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</si>
  <si>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</si>
  <si>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</si>
  <si>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</si>
  <si>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</si>
  <si>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</si>
  <si>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</si>
  <si>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</si>
  <si>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</si>
  <si>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</si>
  <si>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</si>
  <si>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</si>
  <si>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</si>
  <si>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</si>
  <si>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</si>
  <si>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</si>
  <si>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</si>
  <si>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</si>
  <si>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</si>
  <si>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</si>
  <si>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</si>
  <si>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</si>
  <si>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</si>
  <si>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</si>
  <si>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</si>
  <si>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</si>
  <si>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</si>
  <si>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</si>
  <si>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</si>
  <si>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</si>
  <si>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</si>
  <si>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</si>
  <si>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</si>
  <si>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</si>
  <si>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</si>
  <si>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</si>
  <si>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</si>
  <si>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</si>
  <si>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</si>
  <si>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</si>
  <si>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</si>
  <si>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</si>
  <si>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</si>
  <si>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</si>
  <si>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</si>
  <si>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</si>
  <si>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</si>
  <si>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</si>
  <si>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</si>
  <si>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</si>
  <si>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</si>
  <si>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</si>
  <si>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</si>
  <si>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</si>
  <si>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</si>
  <si>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</si>
  <si>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</si>
  <si>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</si>
  <si>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</si>
  <si>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</si>
  <si>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</si>
  <si>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</si>
  <si>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</si>
  <si>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</si>
  <si>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</si>
  <si>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</si>
  <si>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</si>
  <si>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</si>
  <si>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</si>
  <si>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</si>
  <si>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</si>
  <si>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</si>
  <si>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</si>
  <si>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</si>
  <si>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</si>
  <si>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</si>
  <si>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</si>
  <si>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</si>
  <si>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</si>
  <si>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</si>
  <si>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</si>
  <si>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</si>
  <si>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</si>
  <si>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</si>
  <si>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</si>
  <si>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</si>
  <si>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</si>
  <si>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</si>
  <si>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</si>
  <si>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</si>
  <si>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</si>
  <si>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</si>
  <si>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</si>
  <si>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</si>
  <si>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</si>
  <si>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</si>
  <si>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</si>
  <si>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</si>
  <si>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</si>
  <si>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</si>
  <si>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</si>
  <si>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</si>
  <si>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</si>
  <si>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</si>
  <si>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</si>
  <si>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</si>
  <si>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</si>
  <si>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</si>
  <si>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</si>
  <si>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</si>
  <si>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</si>
  <si>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</si>
  <si>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</si>
  <si>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</si>
  <si>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</si>
  <si>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</si>
  <si>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</si>
  <si>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</si>
  <si>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</si>
  <si>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</si>
  <si>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</si>
  <si>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</si>
  <si>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</si>
  <si>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</si>
  <si>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</si>
  <si>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</si>
  <si>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</si>
  <si>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</si>
  <si>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</si>
  <si>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</si>
  <si>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</si>
  <si>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</si>
  <si>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</si>
  <si>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</si>
  <si>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</si>
  <si>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</si>
  <si>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</si>
  <si>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</si>
  <si>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</si>
  <si>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</si>
  <si>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</si>
  <si>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</si>
  <si>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</si>
  <si>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</si>
  <si>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</si>
  <si>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</si>
  <si>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</si>
  <si>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</si>
  <si>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</si>
  <si>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</si>
  <si>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</si>
  <si>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</si>
  <si>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</si>
  <si>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</si>
  <si>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</si>
  <si>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</si>
  <si>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</si>
  <si>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</si>
  <si>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</si>
  <si>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</si>
  <si>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</si>
  <si>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</si>
  <si>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</si>
  <si>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</si>
  <si>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</si>
  <si>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</si>
  <si>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</si>
  <si>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</si>
  <si>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</si>
  <si>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</si>
  <si>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</si>
  <si>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</si>
  <si>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</si>
  <si>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</si>
  <si>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</si>
  <si>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</si>
  <si>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</si>
  <si>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</si>
  <si>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</si>
  <si>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</si>
  <si>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</si>
  <si>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</si>
  <si>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</si>
  <si>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</si>
  <si>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</si>
  <si>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</si>
  <si>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</si>
  <si>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</si>
  <si>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</si>
  <si>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</si>
  <si>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</si>
  <si>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</si>
  <si>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</si>
  <si>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</si>
  <si>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</si>
  <si>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</si>
  <si>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</si>
  <si>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</si>
  <si>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</si>
  <si>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</si>
  <si>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</si>
  <si>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</si>
  <si>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</si>
  <si>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</si>
  <si>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</si>
  <si>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</si>
  <si>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</si>
  <si>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</si>
  <si>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</si>
  <si>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</si>
  <si>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</si>
  <si>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</si>
  <si>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</si>
  <si>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</si>
  <si>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</si>
  <si>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</si>
  <si>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</si>
  <si>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</si>
  <si>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</si>
  <si>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</si>
  <si>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</si>
  <si>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</si>
  <si>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</si>
  <si>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</si>
  <si>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</si>
  <si>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</si>
  <si>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</si>
  <si>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</si>
  <si>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</si>
  <si>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</si>
  <si>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</si>
  <si>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</si>
  <si>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</si>
  <si>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</si>
  <si>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</si>
  <si>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</si>
  <si>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</si>
  <si>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</si>
  <si>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</si>
  <si>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</si>
  <si>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</si>
  <si>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</si>
  <si>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</si>
  <si>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</si>
  <si>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</si>
  <si>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</si>
  <si>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</si>
  <si>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</si>
  <si>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</si>
  <si>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</si>
  <si>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</si>
  <si>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</si>
  <si>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</si>
  <si>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</si>
  <si>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</si>
  <si>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</si>
  <si>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</si>
  <si>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</si>
  <si>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</si>
  <si>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</si>
  <si>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</si>
  <si>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</si>
  <si>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</si>
  <si>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</si>
  <si>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</si>
  <si>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</si>
  <si>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</si>
  <si>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</si>
  <si>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</si>
  <si>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</si>
  <si>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</si>
  <si>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</si>
  <si>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</si>
  <si>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</si>
  <si>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</si>
  <si>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</si>
  <si>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</si>
  <si>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</si>
  <si>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</si>
  <si>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</si>
  <si>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</si>
  <si>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</si>
  <si>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</si>
  <si>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</si>
  <si>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</si>
  <si>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</si>
  <si>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</si>
  <si>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</si>
  <si>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</si>
  <si>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</si>
  <si>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</si>
  <si>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</si>
  <si>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</si>
  <si>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</si>
  <si>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</si>
  <si>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</si>
  <si>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</si>
  <si>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</si>
  <si>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</si>
  <si>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</si>
  <si>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</si>
  <si>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</si>
  <si>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</si>
  <si>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</si>
  <si>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</si>
  <si>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</si>
  <si>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</si>
  <si>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</si>
  <si>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</si>
  <si>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</si>
  <si>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</si>
  <si>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</si>
  <si>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</si>
  <si>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</si>
  <si>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</si>
  <si>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</si>
  <si>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</si>
  <si>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</si>
  <si>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</si>
  <si>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</si>
  <si>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</si>
  <si>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</si>
  <si>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</si>
  <si>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</si>
  <si>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</si>
  <si>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</si>
  <si>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</si>
  <si>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</si>
  <si>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</si>
  <si>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</si>
  <si>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</si>
  <si>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</si>
  <si>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</si>
  <si>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</si>
  <si>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</si>
  <si>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</si>
  <si>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</si>
  <si>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</si>
  <si>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</si>
  <si>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</si>
  <si>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</si>
  <si>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</si>
  <si>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</si>
  <si>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</si>
  <si>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</si>
  <si>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</si>
  <si>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</si>
  <si>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</si>
  <si>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</si>
  <si>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</si>
  <si>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</si>
  <si>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</si>
  <si>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</si>
  <si>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</si>
  <si>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</si>
  <si>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</si>
  <si>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</si>
  <si>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</si>
  <si>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</si>
  <si>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</si>
  <si>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</si>
  <si>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</si>
  <si>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</si>
  <si>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</si>
  <si>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</si>
  <si>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</si>
  <si>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</si>
  <si>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</si>
  <si>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</si>
  <si>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</si>
  <si>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</si>
  <si>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</si>
  <si>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</si>
  <si>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</si>
  <si>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</si>
  <si>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</si>
  <si>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</si>
  <si>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</si>
  <si>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</si>
  <si>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</si>
  <si>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</si>
  <si>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</si>
  <si>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</si>
  <si>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</si>
  <si>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</si>
  <si>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</si>
  <si>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</si>
  <si>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</si>
  <si>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</si>
  <si>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</si>
  <si>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</si>
  <si>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</si>
  <si>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</si>
  <si>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</si>
  <si>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</si>
  <si>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</si>
  <si>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</si>
  <si>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</si>
  <si>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</si>
  <si>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</si>
  <si>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</si>
  <si>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</si>
  <si>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</si>
  <si>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</si>
  <si>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</si>
  <si>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</si>
  <si>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</si>
  <si>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</si>
  <si>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</si>
  <si>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</si>
  <si>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</si>
  <si>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</si>
  <si>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</si>
  <si>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</si>
  <si>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</si>
  <si>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</si>
  <si>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</si>
  <si>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</si>
  <si>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</si>
  <si>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</si>
  <si>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</si>
  <si>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</si>
  <si>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</si>
  <si>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</si>
  <si>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</si>
  <si>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</si>
  <si>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</si>
  <si>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</si>
  <si>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</si>
  <si>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</si>
  <si>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</si>
  <si>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</si>
  <si>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</si>
  <si>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</si>
  <si>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</si>
  <si>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</si>
  <si>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</si>
  <si>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</si>
  <si>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</si>
  <si>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</si>
  <si>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</si>
  <si>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</si>
  <si>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</si>
  <si>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</si>
  <si>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</si>
  <si>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</si>
  <si>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</si>
  <si>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</si>
  <si>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</si>
  <si>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</si>
  <si>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</si>
  <si>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</si>
  <si>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</si>
  <si>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</si>
  <si>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</si>
  <si>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</si>
  <si>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</si>
  <si>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</si>
  <si>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</si>
  <si>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</si>
  <si>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</si>
  <si>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</si>
  <si>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</si>
  <si>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</si>
  <si>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</si>
  <si>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</si>
  <si>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</si>
  <si>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</si>
  <si>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</si>
  <si>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</si>
  <si>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</si>
  <si>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</si>
  <si>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</si>
  <si>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</si>
  <si>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</si>
  <si>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</si>
  <si>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</si>
  <si>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</si>
  <si>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</si>
  <si>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</si>
  <si>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</si>
  <si>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</si>
  <si>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</si>
  <si>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</si>
  <si>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</si>
  <si>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</si>
  <si>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</si>
  <si>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</si>
  <si>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</si>
  <si>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</si>
  <si>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</si>
  <si>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</si>
  <si>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</si>
  <si>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</si>
  <si>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</si>
  <si>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</si>
  <si>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</si>
  <si>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</si>
  <si>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</si>
  <si>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</si>
  <si>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</si>
  <si>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</si>
  <si>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</si>
  <si>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</si>
  <si>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</si>
  <si>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</si>
  <si>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</si>
  <si>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</si>
  <si>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</si>
  <si>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</si>
  <si>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</si>
  <si>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</si>
  <si>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</si>
  <si>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</si>
  <si>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</si>
  <si>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</si>
  <si>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</si>
  <si>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</si>
  <si>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</si>
  <si>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</si>
  <si>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</si>
  <si>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</si>
  <si>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</si>
  <si>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</si>
  <si>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</si>
  <si>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</si>
  <si>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</si>
  <si>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</si>
  <si>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</si>
  <si>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</si>
  <si>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</si>
  <si>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</si>
  <si>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</si>
  <si>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</si>
  <si>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</si>
  <si>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</si>
  <si>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</si>
  <si>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</si>
  <si>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</si>
  <si>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</si>
  <si>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</si>
  <si>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</si>
  <si>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</si>
  <si>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</si>
  <si>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</si>
  <si>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</si>
  <si>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</si>
  <si>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</si>
  <si>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</si>
  <si>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</si>
  <si>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</si>
  <si>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</si>
  <si>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</si>
  <si>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</si>
  <si>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</si>
  <si>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</si>
  <si>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</si>
  <si>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</si>
  <si>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</si>
  <si>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</si>
  <si>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</si>
  <si>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</si>
  <si>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</si>
  <si>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</si>
  <si>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</si>
  <si>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</si>
  <si>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</si>
  <si>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</si>
  <si>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</si>
  <si>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</si>
  <si>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</si>
  <si>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</si>
  <si>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</si>
  <si>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</si>
  <si>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</si>
  <si>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</si>
  <si>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</si>
  <si>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</si>
  <si>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</si>
  <si>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</si>
  <si>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</si>
  <si>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</si>
  <si>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</si>
  <si>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</si>
  <si>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</si>
  <si>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</si>
  <si>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</si>
  <si>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</si>
  <si>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</si>
  <si>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</si>
  <si>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</si>
  <si>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</si>
  <si>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</si>
  <si>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</si>
  <si>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</si>
  <si>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</si>
  <si>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</si>
  <si>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</si>
  <si>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</si>
  <si>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</si>
  <si>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</si>
  <si>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</si>
  <si>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</si>
  <si>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</si>
  <si>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</si>
  <si>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</si>
  <si>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</si>
  <si>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</si>
  <si>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</si>
  <si>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</si>
  <si>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</si>
  <si>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</si>
  <si>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</si>
  <si>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</si>
  <si>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</si>
  <si>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</si>
  <si>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</si>
  <si>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</si>
  <si>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</si>
  <si>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</si>
  <si>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</si>
  <si>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</si>
  <si>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</si>
  <si>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</si>
  <si>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</si>
  <si>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</si>
  <si>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</si>
  <si>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</si>
  <si>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</si>
  <si>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</si>
  <si>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</si>
  <si>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</si>
  <si>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</si>
  <si>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</si>
  <si>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</si>
  <si>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</si>
  <si>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</si>
  <si>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</si>
  <si>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</si>
  <si>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</si>
  <si>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</si>
  <si>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</si>
  <si>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</si>
  <si>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</si>
  <si>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</si>
  <si>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</si>
  <si>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</si>
  <si>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</si>
  <si>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</si>
  <si>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</si>
  <si>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</si>
  <si>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</si>
  <si>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</si>
  <si>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</si>
  <si>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</si>
  <si>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</si>
  <si>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</si>
  <si>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</si>
  <si>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</si>
  <si>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</si>
  <si>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</si>
  <si>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</si>
  <si>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</si>
  <si>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</si>
  <si>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</si>
  <si>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</si>
  <si>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</si>
  <si>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</si>
  <si>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</si>
  <si>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</si>
  <si>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</si>
  <si>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</si>
  <si>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</si>
  <si>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</si>
  <si>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</si>
  <si>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</si>
  <si>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</si>
  <si>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</si>
  <si>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</si>
  <si>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</si>
  <si>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</si>
  <si>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</si>
  <si>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</si>
  <si>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</si>
  <si>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</si>
  <si>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</si>
  <si>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</si>
  <si>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</si>
  <si>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</si>
  <si>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</si>
  <si>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</si>
  <si>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</si>
  <si>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</si>
  <si>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</si>
  <si>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</si>
  <si>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</si>
  <si>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</si>
  <si>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</si>
  <si>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</si>
  <si>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</si>
  <si>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</si>
  <si>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</si>
  <si>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</si>
  <si>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</si>
  <si>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</si>
  <si>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</si>
  <si>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</si>
  <si>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</si>
  <si>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</si>
  <si>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</si>
  <si>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</si>
  <si>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</si>
  <si>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</si>
  <si>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</si>
  <si>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</si>
  <si>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</si>
  <si>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</si>
  <si>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</si>
  <si>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</si>
  <si>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</si>
  <si>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</si>
  <si>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</si>
  <si>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</si>
  <si>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</si>
  <si>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</si>
  <si>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</si>
  <si>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</si>
  <si>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</si>
  <si>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</si>
  <si>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</si>
  <si>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</si>
  <si>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</si>
  <si>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</si>
  <si>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</si>
  <si>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</si>
  <si>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</si>
  <si>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</si>
  <si>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</si>
  <si>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</si>
  <si>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</si>
  <si>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</si>
  <si>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</si>
  <si>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</si>
  <si>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</si>
  <si>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</si>
  <si>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</si>
  <si>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</si>
  <si>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</si>
  <si>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</si>
  <si>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</si>
  <si>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</si>
  <si>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</si>
  <si>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</si>
  <si>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</si>
  <si>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</si>
  <si>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</si>
  <si>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</si>
  <si>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</si>
  <si>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</si>
  <si>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</si>
  <si>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</si>
  <si>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</si>
  <si>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</si>
  <si>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</si>
  <si>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</si>
  <si>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</si>
  <si>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</si>
  <si>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</si>
  <si>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</si>
  <si>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</si>
  <si>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</si>
  <si>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</si>
  <si>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</si>
  <si>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</si>
  <si>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</si>
  <si>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</si>
  <si>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</si>
  <si>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</si>
  <si>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</si>
  <si>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</si>
  <si>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</si>
  <si>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</si>
  <si>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</si>
  <si>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</si>
  <si>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</si>
  <si>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</si>
  <si>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</si>
  <si>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</si>
  <si>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</si>
  <si>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</si>
  <si>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</si>
  <si>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</si>
  <si>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</si>
  <si>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</si>
  <si>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</si>
  <si>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</si>
  <si>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</si>
  <si>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</si>
  <si>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</si>
  <si>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</si>
  <si>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</si>
  <si>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</si>
  <si>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</si>
  <si>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</si>
  <si>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</si>
  <si>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</si>
  <si>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</si>
  <si>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</si>
  <si>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</si>
  <si>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</si>
  <si>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</si>
  <si>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</si>
  <si>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</si>
  <si>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</si>
  <si>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</si>
  <si>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</si>
  <si>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</si>
  <si>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</si>
  <si>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</si>
  <si>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</si>
  <si>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</si>
  <si>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</si>
  <si>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</si>
  <si>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</si>
  <si>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</si>
  <si>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</si>
  <si>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</si>
  <si>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</si>
  <si>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</si>
  <si>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</si>
  <si>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</si>
  <si>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</si>
  <si>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</si>
  <si>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</si>
  <si>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</si>
  <si>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</si>
  <si>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</si>
  <si>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</si>
  <si>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</si>
  <si>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</si>
  <si>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</si>
  <si>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</si>
  <si>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</si>
  <si>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</si>
  <si>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</si>
  <si>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</si>
  <si>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</si>
  <si>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</si>
  <si>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</si>
  <si>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</si>
  <si>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</si>
  <si>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</si>
  <si>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</si>
  <si>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</si>
  <si>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</si>
  <si>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</si>
  <si>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</si>
  <si>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</si>
  <si>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</si>
  <si>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</si>
  <si>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</si>
  <si>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</si>
  <si>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</si>
  <si>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</si>
  <si>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</si>
  <si>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</si>
  <si>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</si>
  <si>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</si>
  <si>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</si>
  <si>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</si>
  <si>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</si>
  <si>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</si>
  <si>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</si>
  <si>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</si>
  <si>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</si>
  <si>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</si>
  <si>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</si>
  <si>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</si>
  <si>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</si>
  <si>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</si>
  <si>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</si>
  <si>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</si>
  <si>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</si>
  <si>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</si>
  <si>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</si>
  <si>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</si>
  <si>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</si>
  <si>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</si>
  <si>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</si>
  <si>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</si>
  <si>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</si>
  <si>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</si>
  <si>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</si>
  <si>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</si>
  <si>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</si>
  <si>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</si>
  <si>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</si>
  <si>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</si>
  <si>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</si>
  <si>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</si>
  <si>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</si>
  <si>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</si>
  <si>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</si>
  <si>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</si>
  <si>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</si>
  <si>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</si>
  <si>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</si>
  <si>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</si>
  <si>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</si>
  <si>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</si>
  <si>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</si>
  <si>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</si>
  <si>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</si>
  <si>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</si>
  <si>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</si>
  <si>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</si>
  <si>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</si>
  <si>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</si>
  <si>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</si>
  <si>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</si>
  <si>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</si>
  <si>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</si>
  <si>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</si>
  <si>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</si>
  <si>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</si>
  <si>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</si>
  <si>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</si>
  <si>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</si>
  <si>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</si>
  <si>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</si>
  <si>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</si>
  <si>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</si>
  <si>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</si>
  <si>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</si>
  <si>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</si>
  <si>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</si>
  <si>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</si>
  <si>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</si>
  <si>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</si>
  <si>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</si>
  <si>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</si>
  <si>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</si>
  <si>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</si>
  <si>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</si>
  <si>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</si>
  <si>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</si>
  <si>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</si>
  <si>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</si>
  <si>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</si>
  <si>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</si>
  <si>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</si>
  <si>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</si>
  <si>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</si>
  <si>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</si>
  <si>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</si>
  <si>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</si>
  <si>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</si>
  <si>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</si>
  <si>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</si>
  <si>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</si>
  <si>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</si>
  <si>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</si>
  <si>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</si>
  <si>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</si>
  <si>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</si>
  <si>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</si>
  <si>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</si>
  <si>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</si>
  <si>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</si>
  <si>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</si>
  <si>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</si>
  <si>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</si>
  <si>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</si>
  <si>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</si>
  <si>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</si>
  <si>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</si>
  <si>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</si>
  <si>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</si>
  <si>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</si>
  <si>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</si>
  <si>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</si>
  <si>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</si>
  <si>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</si>
  <si>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</si>
  <si>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</si>
  <si>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</si>
  <si>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</si>
  <si>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</si>
  <si>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</si>
  <si>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</si>
  <si>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</si>
  <si>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</si>
  <si>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</si>
  <si>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</si>
  <si>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</si>
  <si>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</si>
  <si>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</si>
  <si>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</si>
  <si>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</si>
  <si>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</si>
  <si>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</si>
  <si>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</si>
  <si>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</si>
  <si>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</si>
  <si>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</si>
  <si>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</si>
  <si>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</si>
  <si>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</si>
  <si>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</si>
  <si>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</si>
  <si>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</si>
  <si>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</si>
  <si>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</si>
  <si>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</si>
  <si>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</si>
  <si>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</si>
  <si>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</si>
  <si>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</si>
  <si>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</si>
  <si>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</si>
  <si>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</si>
  <si>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</si>
  <si>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</si>
  <si>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</si>
  <si>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</si>
  <si>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</si>
  <si>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</si>
  <si>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</si>
  <si>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</si>
  <si>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</si>
  <si>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</si>
  <si>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</si>
  <si>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</si>
  <si>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</si>
  <si>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</si>
  <si>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</si>
  <si>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</si>
  <si>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</si>
  <si>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</si>
  <si>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</si>
  <si>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</si>
  <si>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</si>
  <si>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</si>
  <si>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</si>
  <si>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</si>
  <si>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</si>
  <si>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</si>
  <si>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</si>
  <si>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</si>
  <si>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</si>
  <si>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</si>
  <si>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</si>
  <si>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</si>
  <si>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</si>
  <si>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</si>
  <si>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</si>
  <si>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</si>
  <si>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</si>
  <si>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</si>
  <si>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</si>
  <si>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</si>
  <si>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</si>
  <si>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</si>
  <si>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</si>
  <si>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</si>
  <si>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</si>
  <si>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</si>
  <si>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</si>
  <si>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</si>
  <si>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</si>
  <si>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</si>
  <si>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</si>
  <si>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</si>
  <si>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</si>
  <si>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</si>
  <si>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</si>
  <si>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</si>
  <si>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</si>
  <si>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</si>
  <si>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</si>
  <si>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</si>
  <si>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</si>
  <si>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</si>
  <si>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</si>
  <si>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</si>
  <si>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</si>
  <si>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</si>
  <si>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</si>
  <si>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</si>
  <si>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</si>
  <si>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</si>
  <si>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</si>
  <si>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</si>
  <si>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</si>
  <si>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</si>
  <si>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</si>
  <si>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</si>
  <si>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</si>
  <si>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</si>
  <si>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</si>
  <si>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</si>
  <si>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</si>
  <si>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</si>
  <si>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</si>
  <si>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</si>
  <si>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</si>
  <si>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</si>
  <si>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</si>
  <si>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</si>
  <si>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</si>
  <si>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</si>
  <si>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</si>
  <si>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</si>
  <si>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</si>
  <si>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</si>
  <si>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</si>
  <si>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</si>
  <si>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</si>
  <si>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</si>
  <si>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</si>
  <si>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</si>
  <si>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</si>
  <si>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</si>
  <si>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</si>
  <si>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</si>
  <si>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</si>
  <si>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</si>
  <si>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</si>
  <si>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</si>
  <si>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</si>
  <si>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</si>
  <si>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</si>
  <si>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</si>
  <si>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</si>
  <si>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</si>
  <si>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</si>
  <si>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</si>
  <si>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</si>
  <si>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</si>
  <si>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</si>
  <si>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</si>
  <si>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</si>
  <si>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</si>
  <si>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</si>
  <si>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</si>
  <si>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</si>
  <si>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</si>
  <si>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</si>
  <si>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</si>
  <si>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</si>
  <si>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</si>
  <si>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</si>
  <si>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</si>
  <si>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</si>
  <si>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</si>
  <si>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</si>
  <si>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</si>
  <si>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</si>
  <si>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</si>
  <si>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</si>
  <si>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</si>
  <si>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</si>
  <si>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</si>
  <si>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</si>
  <si>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</si>
  <si>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</si>
  <si>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</si>
  <si>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</si>
  <si>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</si>
  <si>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</si>
  <si>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</si>
  <si>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</si>
  <si>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</si>
  <si>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</si>
  <si>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</si>
  <si>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</si>
  <si>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</si>
  <si>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</si>
  <si>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</si>
  <si>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</si>
  <si>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</si>
  <si>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</si>
  <si>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</si>
  <si>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</si>
  <si>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</si>
  <si>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</si>
  <si>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</si>
  <si>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</si>
  <si>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</si>
  <si>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</si>
  <si>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</si>
  <si>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</si>
  <si>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</si>
  <si>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</si>
  <si>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</si>
  <si>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</si>
  <si>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</si>
  <si>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</si>
  <si>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</si>
  <si>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</si>
  <si>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</si>
  <si>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</si>
  <si>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</si>
  <si>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</si>
  <si>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</si>
  <si>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</si>
  <si>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</si>
  <si>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</si>
  <si>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</si>
  <si>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</si>
  <si>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</si>
  <si>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</si>
  <si>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</si>
  <si>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</si>
  <si>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</si>
  <si>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</si>
  <si>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</si>
  <si>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</si>
  <si>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</si>
  <si>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</si>
  <si>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</si>
  <si>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</si>
  <si>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</si>
  <si>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</si>
  <si>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</si>
  <si>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</si>
  <si>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</si>
  <si>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</si>
  <si>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</si>
  <si>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</si>
  <si>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</si>
  <si>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</si>
  <si>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</si>
  <si>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</si>
  <si>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</si>
  <si>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</si>
  <si>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</si>
  <si>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</si>
  <si>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</si>
  <si>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</si>
  <si>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</si>
  <si>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</si>
  <si>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</si>
  <si>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</si>
  <si>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</si>
  <si>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</si>
  <si>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</si>
  <si>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</si>
  <si>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</si>
  <si>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</si>
  <si>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</si>
  <si>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</si>
  <si>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</si>
  <si>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</si>
  <si>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</si>
  <si>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</si>
  <si>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</si>
  <si>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</si>
  <si>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</si>
  <si>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</si>
  <si>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</si>
  <si>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</si>
  <si>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</si>
  <si>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</si>
  <si>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</si>
  <si>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</si>
  <si>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</si>
  <si>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</si>
  <si>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</si>
  <si>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</si>
  <si>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</si>
  <si>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</si>
  <si>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</si>
  <si>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</si>
  <si>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</si>
  <si>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</si>
  <si>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</si>
  <si>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</si>
  <si>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</si>
  <si>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</si>
  <si>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</si>
  <si>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</si>
  <si>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</si>
  <si>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</si>
  <si>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</si>
  <si>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</si>
  <si>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</si>
  <si>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</si>
  <si>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</si>
  <si>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</si>
  <si>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</si>
  <si>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</si>
  <si>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</si>
  <si>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</si>
  <si>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</si>
  <si>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</si>
  <si>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</si>
  <si>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</si>
  <si>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</si>
  <si>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</si>
  <si>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</si>
  <si>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</si>
  <si>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</si>
  <si>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</si>
  <si>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</si>
  <si>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</si>
  <si>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</si>
  <si>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</si>
  <si>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</si>
  <si>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</si>
  <si>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</si>
  <si>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</si>
  <si>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</si>
  <si>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</si>
  <si>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</si>
  <si>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</si>
  <si>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</si>
  <si>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</si>
  <si>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</si>
  <si>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</si>
  <si>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</si>
  <si>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</si>
  <si>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</si>
  <si>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</si>
  <si>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</si>
  <si>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</si>
  <si>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</si>
  <si>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</si>
  <si>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</si>
  <si>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</si>
  <si>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</si>
  <si>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</si>
  <si>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</si>
  <si>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</si>
  <si>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</si>
  <si>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</si>
  <si>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</si>
  <si>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</si>
  <si>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</si>
  <si>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</si>
  <si>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</si>
  <si>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</si>
  <si>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</si>
  <si>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</si>
  <si>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</si>
  <si>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</si>
  <si>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</si>
  <si>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</si>
  <si>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</si>
  <si>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</si>
  <si>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</si>
  <si>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</si>
  <si>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</si>
  <si>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</si>
  <si>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</si>
  <si>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</si>
  <si>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</si>
  <si>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</si>
  <si>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</si>
  <si>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</si>
  <si>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</si>
  <si>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</si>
  <si>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</si>
  <si>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</si>
  <si>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</si>
  <si>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</si>
  <si>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</si>
  <si>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</si>
  <si>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</si>
  <si>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</si>
  <si>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</si>
  <si>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</si>
  <si>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</si>
  <si>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</si>
  <si>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</si>
  <si>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</si>
  <si>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</si>
  <si>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</si>
  <si>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</si>
  <si>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</si>
  <si>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</si>
  <si>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</si>
  <si>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</si>
  <si>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</si>
  <si>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</si>
  <si>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</si>
  <si>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</si>
  <si>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</si>
  <si>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</si>
  <si>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</si>
  <si>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</si>
  <si>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</si>
  <si>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</si>
  <si>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</si>
  <si>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</si>
  <si>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</si>
  <si>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</si>
  <si>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</si>
  <si>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</si>
  <si>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</si>
  <si>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</si>
  <si>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</si>
  <si>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</si>
  <si>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</si>
  <si>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</si>
  <si>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</si>
  <si>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</si>
  <si>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</si>
  <si>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</si>
  <si>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</si>
  <si>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</si>
  <si>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</si>
  <si>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</si>
  <si>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</si>
  <si>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</si>
  <si>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</si>
  <si>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</si>
  <si>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</si>
  <si>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</si>
  <si>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</si>
  <si>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</si>
  <si>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</si>
  <si>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</si>
  <si>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</si>
  <si>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</si>
  <si>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</si>
  <si>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</si>
  <si>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</si>
  <si>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</si>
  <si>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</si>
  <si>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</si>
  <si>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</si>
  <si>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</si>
  <si>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</si>
  <si>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</si>
  <si>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</si>
  <si>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</si>
  <si>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</si>
  <si>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</si>
  <si>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</si>
  <si>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</si>
  <si>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</si>
  <si>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</si>
  <si>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</si>
  <si>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</si>
  <si>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</si>
  <si>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</si>
  <si>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</si>
  <si>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</si>
  <si>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</si>
  <si>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</si>
  <si>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</si>
  <si>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</si>
  <si>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</si>
  <si>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</si>
  <si>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</si>
  <si>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</si>
  <si>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</si>
  <si>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</si>
  <si>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</si>
  <si>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</si>
  <si>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</si>
  <si>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</si>
  <si>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</si>
  <si>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</si>
  <si>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</si>
  <si>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</si>
  <si>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</si>
  <si>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</si>
  <si>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</si>
  <si>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</si>
  <si>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</si>
  <si>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</si>
  <si>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</si>
  <si>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</si>
  <si>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</si>
  <si>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</si>
  <si>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</si>
  <si>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</si>
  <si>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</si>
  <si>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</si>
  <si>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</si>
  <si>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</si>
  <si>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</si>
  <si>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</si>
  <si>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</si>
  <si>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</si>
  <si>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</si>
  <si>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</si>
  <si>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</si>
  <si>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</si>
  <si>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</si>
  <si>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</si>
  <si>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</si>
  <si>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</si>
  <si>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</si>
  <si>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</si>
  <si>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</si>
  <si>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</si>
  <si>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</si>
  <si>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</si>
  <si>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</si>
  <si>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</si>
  <si>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</si>
  <si>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</si>
  <si>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</si>
  <si>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</si>
  <si>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</si>
  <si>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</si>
  <si>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</si>
  <si>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</si>
  <si>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</si>
  <si>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</si>
  <si>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</si>
  <si>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</si>
  <si>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</si>
  <si>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</si>
  <si>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</si>
  <si>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</si>
  <si>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</si>
  <si>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</si>
  <si>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</si>
  <si>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</si>
  <si>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</si>
  <si>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</si>
  <si>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</si>
  <si>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</si>
  <si>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</si>
  <si>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</si>
  <si>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</si>
  <si>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</si>
  <si>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</si>
  <si>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</si>
  <si>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</si>
  <si>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</si>
  <si>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</si>
  <si>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</si>
  <si>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</si>
  <si>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</si>
  <si>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</si>
  <si>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</si>
  <si>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</si>
  <si>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</si>
  <si>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</si>
  <si>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</si>
  <si>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</si>
  <si>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</si>
  <si>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</si>
  <si>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</si>
  <si>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</si>
  <si>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</si>
  <si>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</si>
  <si>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</si>
  <si>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</si>
  <si>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</si>
  <si>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</si>
  <si>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</si>
  <si>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</si>
  <si>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</si>
  <si>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</si>
  <si>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</si>
  <si>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</si>
  <si>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</si>
  <si>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</si>
  <si>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</si>
  <si>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</si>
  <si>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</si>
  <si>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</si>
  <si>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</si>
  <si>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</si>
  <si>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</si>
  <si>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</si>
  <si>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</si>
  <si>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</si>
  <si>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</si>
  <si>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</si>
  <si>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</si>
  <si>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</si>
  <si>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</si>
  <si>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</si>
  <si>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</si>
  <si>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</si>
  <si>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</si>
  <si>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</si>
  <si>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</si>
  <si>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</si>
  <si>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</si>
  <si>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</si>
  <si>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</si>
  <si>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</si>
  <si>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</si>
  <si>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</si>
  <si>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</si>
  <si>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</si>
  <si>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</si>
  <si>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</si>
  <si>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</si>
  <si>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</si>
  <si>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</si>
  <si>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</si>
  <si>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</si>
  <si>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</si>
  <si>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</si>
  <si>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</si>
  <si>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</si>
  <si>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</si>
  <si>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</si>
  <si>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</si>
  <si>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</si>
  <si>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</si>
  <si>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</si>
  <si>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</si>
  <si>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</si>
  <si>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</si>
  <si>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</si>
  <si>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</si>
  <si>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</si>
  <si>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</si>
  <si>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</si>
  <si>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</si>
  <si>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</si>
  <si>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</si>
  <si>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</si>
  <si>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</si>
  <si>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</si>
  <si>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</si>
  <si>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</si>
  <si>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</si>
  <si>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</si>
  <si>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</si>
  <si>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</si>
  <si>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</si>
  <si>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</si>
  <si>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</si>
  <si>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</si>
  <si>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</si>
  <si>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</si>
  <si>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</si>
  <si>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</si>
  <si>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</si>
  <si>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</si>
  <si>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</si>
  <si>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</si>
  <si>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</si>
  <si>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</si>
  <si>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</si>
  <si>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</si>
  <si>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</si>
  <si>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</si>
  <si>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</si>
  <si>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</si>
  <si>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</si>
  <si>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</si>
  <si>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</si>
  <si>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</si>
  <si>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</si>
  <si>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</si>
  <si>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</si>
  <si>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</si>
  <si>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</si>
  <si>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</si>
  <si>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</si>
  <si>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</si>
  <si>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</si>
  <si>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</si>
  <si>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</si>
  <si>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</si>
  <si>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</si>
  <si>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</si>
  <si>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</si>
  <si>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</si>
  <si>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</si>
  <si>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</si>
  <si>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</si>
  <si>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</si>
  <si>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</si>
  <si>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</si>
  <si>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</si>
  <si>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</si>
  <si>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</si>
  <si>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</si>
  <si>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</si>
  <si>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</si>
  <si>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</si>
  <si>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</si>
  <si>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</si>
  <si>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</si>
  <si>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</si>
  <si>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</si>
  <si>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</si>
  <si>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</si>
  <si>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</si>
  <si>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</si>
  <si>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</si>
  <si>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</si>
  <si>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</si>
  <si>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</si>
  <si>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</si>
  <si>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</si>
  <si>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</si>
  <si>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</si>
  <si>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</si>
  <si>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</si>
  <si>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</si>
  <si>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</si>
  <si>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</si>
  <si>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</si>
  <si>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</si>
  <si>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</si>
  <si>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</si>
  <si>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</si>
  <si>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</si>
  <si>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</si>
  <si>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</si>
  <si>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</si>
  <si>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</si>
  <si>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</si>
  <si>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</si>
  <si>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</si>
  <si>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</si>
  <si>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</si>
  <si>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</si>
  <si>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</si>
  <si>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</si>
  <si>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</si>
  <si>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</si>
  <si>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</si>
  <si>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</si>
  <si>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</si>
  <si>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</si>
  <si>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</si>
  <si>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</si>
  <si>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</si>
  <si>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</si>
  <si>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</si>
  <si>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</si>
  <si>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</si>
  <si>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</si>
  <si>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</si>
  <si>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</si>
  <si>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</si>
  <si>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</si>
  <si>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</si>
  <si>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</si>
  <si>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</si>
  <si>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</si>
  <si>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</si>
  <si>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</si>
  <si>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</si>
  <si>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</si>
  <si>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</si>
  <si>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</si>
  <si>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</si>
  <si>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</si>
  <si>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</si>
  <si>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</si>
  <si>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</si>
  <si>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</si>
  <si>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</si>
  <si>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</si>
  <si>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</si>
  <si>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</si>
  <si>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</si>
  <si>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</si>
  <si>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</si>
  <si>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</si>
  <si>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</si>
  <si>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</si>
  <si>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</si>
  <si>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</si>
  <si>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</si>
  <si>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</si>
  <si>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</si>
  <si>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</si>
  <si>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</si>
  <si>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</si>
  <si>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</si>
  <si>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</si>
  <si>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</si>
  <si>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</si>
  <si>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</si>
  <si>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</si>
  <si>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</si>
  <si>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</si>
  <si>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</si>
  <si>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</si>
  <si>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</si>
  <si>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</si>
  <si>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</si>
  <si>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</si>
  <si>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</si>
  <si>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</si>
  <si>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</si>
  <si>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</si>
  <si>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</si>
  <si>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</si>
  <si>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</si>
  <si>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</si>
  <si>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</si>
  <si>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</si>
  <si>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</si>
  <si>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</si>
  <si>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</si>
  <si>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</si>
  <si>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</si>
  <si>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</si>
  <si>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</si>
  <si>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</si>
  <si>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</si>
  <si>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</si>
  <si>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</si>
  <si>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</si>
  <si>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</si>
  <si>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</si>
  <si>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</si>
  <si>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</si>
  <si>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</si>
  <si>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</si>
  <si>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</si>
  <si>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</si>
  <si>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</si>
  <si>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</si>
  <si>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</si>
  <si>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</si>
  <si>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</si>
  <si>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</si>
  <si>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</si>
  <si>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</si>
  <si>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</si>
  <si>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</si>
  <si>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</si>
  <si>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</si>
  <si>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</si>
  <si>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</si>
  <si>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</si>
  <si>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</si>
  <si>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</si>
  <si>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</si>
  <si>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</si>
  <si>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</si>
  <si>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</si>
  <si>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</si>
  <si>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</si>
  <si>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</si>
  <si>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</si>
  <si>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</si>
  <si>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</si>
  <si>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</si>
  <si>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</si>
  <si>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</si>
  <si>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</si>
  <si>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</si>
  <si>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</si>
  <si>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</si>
  <si>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</si>
  <si>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</si>
  <si>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</si>
  <si>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</si>
  <si>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</si>
  <si>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</si>
  <si>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</si>
  <si>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</si>
  <si>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</si>
  <si>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</si>
  <si>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</si>
  <si>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</si>
  <si>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</si>
  <si>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</si>
  <si>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</si>
  <si>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</si>
  <si>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</si>
  <si>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</si>
  <si>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</si>
  <si>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</si>
  <si>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</si>
  <si>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</si>
  <si>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</si>
  <si>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</si>
  <si>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</si>
  <si>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</si>
  <si>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</si>
  <si>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</si>
  <si>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</si>
  <si>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</si>
  <si>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</si>
  <si>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</si>
  <si>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</si>
  <si>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</si>
  <si>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</si>
  <si>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</si>
  <si>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</si>
  <si>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</si>
  <si>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</si>
  <si>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</si>
  <si>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</si>
  <si>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</si>
  <si>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</si>
  <si>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</si>
  <si>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</si>
  <si>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</si>
  <si>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</si>
  <si>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</si>
  <si>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</si>
  <si>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</si>
  <si>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</si>
  <si>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</si>
  <si>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</si>
  <si>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</si>
  <si>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</si>
  <si>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</si>
  <si>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</si>
  <si>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</si>
  <si>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</si>
  <si>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</si>
  <si>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</si>
  <si>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</si>
  <si>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</si>
  <si>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</si>
  <si>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</si>
  <si>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</si>
  <si>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</si>
  <si>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</si>
  <si>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</si>
  <si>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</si>
  <si>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</si>
  <si>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</si>
  <si>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</si>
  <si>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</si>
  <si>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</si>
  <si>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</si>
  <si>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</si>
  <si>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</si>
  <si>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</si>
  <si>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</si>
  <si>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</si>
  <si>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</si>
  <si>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</si>
  <si>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</si>
  <si>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</si>
  <si>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</si>
  <si>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</si>
  <si>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</si>
  <si>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</si>
  <si>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</si>
  <si>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</si>
  <si>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</si>
  <si>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</si>
  <si>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</si>
  <si>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</si>
  <si>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</si>
  <si>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</si>
  <si>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</si>
  <si>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</si>
  <si>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</si>
  <si>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</si>
  <si>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</si>
  <si>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</si>
  <si>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</si>
  <si>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</si>
  <si>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</si>
  <si>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</si>
  <si>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</si>
  <si>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</si>
  <si>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</si>
  <si>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</si>
  <si>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</si>
  <si>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</si>
  <si>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</si>
  <si>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</si>
  <si>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</si>
  <si>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</si>
  <si>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</si>
  <si>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</si>
  <si>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</si>
  <si>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</si>
  <si>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</si>
  <si>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</si>
  <si>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</si>
  <si>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</si>
  <si>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</si>
  <si>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</si>
  <si>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</si>
  <si>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</si>
  <si>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</si>
  <si>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</si>
  <si>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</si>
  <si>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</si>
  <si>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</si>
  <si>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</si>
  <si>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</si>
  <si>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</si>
  <si>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</si>
  <si>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</si>
  <si>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</si>
  <si>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</si>
  <si>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</si>
  <si>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</si>
  <si>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</si>
  <si>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</si>
  <si>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</si>
  <si>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</si>
  <si>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</si>
  <si>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</si>
  <si>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</si>
  <si>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</si>
  <si>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</si>
  <si>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</si>
  <si>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</si>
  <si>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</si>
  <si>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</si>
  <si>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</si>
  <si>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</si>
  <si>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</si>
  <si>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</si>
  <si>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</si>
  <si>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</si>
  <si>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</si>
  <si>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</si>
  <si>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</si>
  <si>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</si>
  <si>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</si>
  <si>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</si>
  <si>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</si>
  <si>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</si>
  <si>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</si>
  <si>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</si>
  <si>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</si>
  <si>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</si>
  <si>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</si>
  <si>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</si>
  <si>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</si>
  <si>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</si>
  <si>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</si>
  <si>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</si>
  <si>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</si>
  <si>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</si>
  <si>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</si>
  <si>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</si>
  <si>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</si>
  <si>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</si>
  <si>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</si>
  <si>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</si>
  <si>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</si>
  <si>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</si>
  <si>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</si>
  <si>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</si>
  <si>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</si>
  <si>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</si>
  <si>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</si>
  <si>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</si>
  <si>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</si>
  <si>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</si>
  <si>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</si>
  <si>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</si>
  <si>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</si>
  <si>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</si>
  <si>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</si>
  <si>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</si>
  <si>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</si>
  <si>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</si>
  <si>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</si>
  <si>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</si>
  <si>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</si>
  <si>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</si>
  <si>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</si>
  <si>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</si>
  <si>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</si>
  <si>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</si>
  <si>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</si>
  <si>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</si>
  <si>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</si>
  <si>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</si>
  <si>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</si>
  <si>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</si>
  <si>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</si>
  <si>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</si>
  <si>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</si>
  <si>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</si>
  <si>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</si>
  <si>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</si>
  <si>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</si>
  <si>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</si>
  <si>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</si>
  <si>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</si>
  <si>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</si>
  <si>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</si>
  <si>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</si>
  <si>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</si>
  <si>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</si>
  <si>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</si>
  <si>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</si>
  <si>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</si>
  <si>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</si>
  <si>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</si>
  <si>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</si>
  <si>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</si>
  <si>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</si>
  <si>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</si>
  <si>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</si>
  <si>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</si>
  <si>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</si>
  <si>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</si>
  <si>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</si>
  <si>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</si>
  <si>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</si>
  <si>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</si>
  <si>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</si>
  <si>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</si>
  <si>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</si>
  <si>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</si>
  <si>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</si>
  <si>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</si>
  <si>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</si>
  <si>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</si>
  <si>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</si>
  <si>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</si>
  <si>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</si>
  <si>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</si>
  <si>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</si>
  <si>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</si>
  <si>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</si>
  <si>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</si>
  <si>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</si>
  <si>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</si>
  <si>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</si>
  <si>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</si>
  <si>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</si>
  <si>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</si>
  <si>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</si>
  <si>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</si>
  <si>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</si>
  <si>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</si>
  <si>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</si>
  <si>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</si>
  <si>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</si>
  <si>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</si>
  <si>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</si>
  <si>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</si>
  <si>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</si>
  <si>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</si>
  <si>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</si>
  <si>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</si>
  <si>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</si>
  <si>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</si>
  <si>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</si>
  <si>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</si>
  <si>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</si>
  <si>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</si>
  <si>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</si>
  <si>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</si>
  <si>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</si>
  <si>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</si>
  <si>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</si>
  <si>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</si>
  <si>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</si>
  <si>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</si>
  <si>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</si>
  <si>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</si>
  <si>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</si>
  <si>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</si>
  <si>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</si>
  <si>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</si>
  <si>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</si>
  <si>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</si>
  <si>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</si>
  <si>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</si>
  <si>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</si>
  <si>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</si>
  <si>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</si>
  <si>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</si>
  <si>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</si>
  <si>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</si>
  <si>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</si>
  <si>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</si>
  <si>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</si>
  <si>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</si>
  <si>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</si>
  <si>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</si>
  <si>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</si>
  <si>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</si>
  <si>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</si>
  <si>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</si>
  <si>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</si>
  <si>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</si>
  <si>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</si>
  <si>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</si>
  <si>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</si>
  <si>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</si>
  <si>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</si>
  <si>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</si>
  <si>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</si>
  <si>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</si>
  <si>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</si>
  <si>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</si>
  <si>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</si>
  <si>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</si>
  <si>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</si>
  <si>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</si>
  <si>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</si>
  <si>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</si>
  <si>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</si>
  <si>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</si>
  <si>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</si>
  <si>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</si>
  <si>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</si>
  <si>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</si>
  <si>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</si>
  <si>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</si>
  <si>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</si>
  <si>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</si>
  <si>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</si>
  <si>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</si>
  <si>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</si>
  <si>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</si>
  <si>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</si>
  <si>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</si>
  <si>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</si>
  <si>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</si>
  <si>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</si>
  <si>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</si>
  <si>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</si>
  <si>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</si>
  <si>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</si>
  <si>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</si>
  <si>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</si>
  <si>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</si>
  <si>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</si>
  <si>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</si>
  <si>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</si>
  <si>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</si>
  <si>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</si>
  <si>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</si>
  <si>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</si>
  <si>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</si>
  <si>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</si>
  <si>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</si>
  <si>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</si>
  <si>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</si>
  <si>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</si>
  <si>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</si>
  <si>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</si>
  <si>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</si>
  <si>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</si>
  <si>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</si>
  <si>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</si>
  <si>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</si>
  <si>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</si>
  <si>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</si>
  <si>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</si>
  <si>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</si>
  <si>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</si>
  <si>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</si>
  <si>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</si>
  <si>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</si>
  <si>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</si>
  <si>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</si>
  <si>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</si>
  <si>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</si>
  <si>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</si>
  <si>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</si>
  <si>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</si>
  <si>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</si>
  <si>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</si>
  <si>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</si>
  <si>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</si>
  <si>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</si>
  <si>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</si>
  <si>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</si>
  <si>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</si>
  <si>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</si>
  <si>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</si>
  <si>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</si>
  <si>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</si>
  <si>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</si>
  <si>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</si>
  <si>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</si>
  <si>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</si>
  <si>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</si>
  <si>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</si>
  <si>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</si>
  <si>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</si>
  <si>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</si>
  <si>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</si>
  <si>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</si>
  <si>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</si>
  <si>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</si>
  <si>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</si>
  <si>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</si>
  <si>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</si>
  <si>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</si>
  <si>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</si>
  <si>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</si>
  <si>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</si>
  <si>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</si>
  <si>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</si>
  <si>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</si>
  <si>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</si>
  <si>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</si>
  <si>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</si>
  <si>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</si>
  <si>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</si>
  <si>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</si>
  <si>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</si>
  <si>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</si>
  <si>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</si>
  <si>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</si>
  <si>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</si>
  <si>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</si>
  <si>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</si>
  <si>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</si>
  <si>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</si>
  <si>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</si>
  <si>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</si>
  <si>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</si>
  <si>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</si>
  <si>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</si>
  <si>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</si>
  <si>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</si>
  <si>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</si>
  <si>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</si>
  <si>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</si>
  <si>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</si>
  <si>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</si>
  <si>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</si>
  <si>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</si>
  <si>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</si>
  <si>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</si>
  <si>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</si>
  <si>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</si>
  <si>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</si>
  <si>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</si>
  <si>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</si>
  <si>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</si>
  <si>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</si>
  <si>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</si>
  <si>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</si>
  <si>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</si>
  <si>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</si>
  <si>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</si>
  <si>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</si>
  <si>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</si>
  <si>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</si>
  <si>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</si>
  <si>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</si>
  <si>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</si>
  <si>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</si>
  <si>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</si>
  <si>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</si>
  <si>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</si>
  <si>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</si>
  <si>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</si>
  <si>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</si>
  <si>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</si>
  <si>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</si>
  <si>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</si>
  <si>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</si>
  <si>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</si>
  <si>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</si>
  <si>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</si>
  <si>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</si>
  <si>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</si>
  <si>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</si>
  <si>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</si>
  <si>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</si>
  <si>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</si>
  <si>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</si>
  <si>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</si>
  <si>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</si>
  <si>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</si>
  <si>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</si>
  <si>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</si>
  <si>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</si>
  <si>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</si>
  <si>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</si>
  <si>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</si>
  <si>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</si>
  <si>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</si>
  <si>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</si>
  <si>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</si>
  <si>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</si>
  <si>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</si>
  <si>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</si>
  <si>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</si>
  <si>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</si>
  <si>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</si>
  <si>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</si>
  <si>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</si>
  <si>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</si>
  <si>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</si>
  <si>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</si>
  <si>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</si>
  <si>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</si>
  <si>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</si>
  <si>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</si>
  <si>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</si>
  <si>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</si>
  <si>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</si>
  <si>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</si>
  <si>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</si>
  <si>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</si>
  <si>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</si>
  <si>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</si>
  <si>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</si>
  <si>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</si>
  <si>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</si>
  <si>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</si>
  <si>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</si>
  <si>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</si>
  <si>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</si>
  <si>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</si>
  <si>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</si>
  <si>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</si>
  <si>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</si>
  <si>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</si>
  <si>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</si>
  <si>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</si>
  <si>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</si>
  <si>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</si>
  <si>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</si>
  <si>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</si>
  <si>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</si>
  <si>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</si>
  <si>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</si>
  <si>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</si>
  <si>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</si>
  <si>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</si>
  <si>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</si>
  <si>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</si>
  <si>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</si>
  <si>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</si>
  <si>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</si>
  <si>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</si>
  <si>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</si>
  <si>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</si>
  <si>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</si>
  <si>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</si>
  <si>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</si>
  <si>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</si>
  <si>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</si>
  <si>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</si>
  <si>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</si>
  <si>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</si>
  <si>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</si>
  <si>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</si>
  <si>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</si>
  <si>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</si>
  <si>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</si>
  <si>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</si>
  <si>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</si>
  <si>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</si>
  <si>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</si>
  <si>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</si>
  <si>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</si>
  <si>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</si>
  <si>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</si>
  <si>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</si>
  <si>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</si>
  <si>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</si>
  <si>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</si>
  <si>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</si>
  <si>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</si>
  <si>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</si>
  <si>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</si>
  <si>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</si>
  <si>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</si>
  <si>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</si>
  <si>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</si>
  <si>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</si>
  <si>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</si>
  <si>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</si>
  <si>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</si>
  <si>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</si>
  <si>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</si>
  <si>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</si>
  <si>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</si>
  <si>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</si>
  <si>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</si>
  <si>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</si>
  <si>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</si>
  <si>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</si>
  <si>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</si>
  <si>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</si>
  <si>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</si>
  <si>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</si>
  <si>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</si>
  <si>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</si>
  <si>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</si>
  <si>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</si>
  <si>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</si>
  <si>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</si>
  <si>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</si>
  <si>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</si>
  <si>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</si>
  <si>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</si>
  <si>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</si>
  <si>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</si>
  <si>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</si>
  <si>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</si>
  <si>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</si>
  <si>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</si>
  <si>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</si>
  <si>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</si>
  <si>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</si>
  <si>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</si>
  <si>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</si>
  <si>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</si>
  <si>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</si>
  <si>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</si>
  <si>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</si>
  <si>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</si>
  <si>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</si>
  <si>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</si>
  <si>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</si>
  <si>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</si>
  <si>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</si>
  <si>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</si>
  <si>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</si>
  <si>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</si>
  <si>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</si>
  <si>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</si>
  <si>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</si>
  <si>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</si>
  <si>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</si>
  <si>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</si>
  <si>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</si>
  <si>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</si>
  <si>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</si>
  <si>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</si>
  <si>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</si>
  <si>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</si>
  <si>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</si>
  <si>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</si>
  <si>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</si>
  <si>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</si>
  <si>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</si>
  <si>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</si>
  <si>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</si>
  <si>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</si>
  <si>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</si>
  <si>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</si>
  <si>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</si>
  <si>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</si>
  <si>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</si>
  <si>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</si>
  <si>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</si>
  <si>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</si>
  <si>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</si>
  <si>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</si>
  <si>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</si>
  <si>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</si>
  <si>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</si>
  <si>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</si>
  <si>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</si>
  <si>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</si>
  <si>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</si>
  <si>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</si>
  <si>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</si>
  <si>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</si>
  <si>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</si>
  <si>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</si>
  <si>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</si>
  <si>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</si>
  <si>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</si>
  <si>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</si>
  <si>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</si>
  <si>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</si>
  <si>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</si>
  <si>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</si>
  <si>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</si>
  <si>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</si>
  <si>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</si>
  <si>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</si>
  <si>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</si>
  <si>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</si>
  <si>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</si>
  <si>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</si>
  <si>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</si>
  <si>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</si>
  <si>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</si>
  <si>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</si>
  <si>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</si>
  <si>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</si>
  <si>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</si>
  <si>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</si>
  <si>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</si>
  <si>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</si>
  <si>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</si>
  <si>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</si>
  <si>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</si>
  <si>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</si>
  <si>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</si>
  <si>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</si>
  <si>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</si>
  <si>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</si>
  <si>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</si>
  <si>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</si>
  <si>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</si>
  <si>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</si>
  <si>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</si>
  <si>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</si>
  <si>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</si>
  <si>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</si>
  <si>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</si>
  <si>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</si>
  <si>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</si>
  <si>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</si>
  <si>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</si>
  <si>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</si>
  <si>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</si>
  <si>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</si>
  <si>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</si>
  <si>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</si>
  <si>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</si>
  <si>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</si>
  <si>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</si>
  <si>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</si>
  <si>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</si>
  <si>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</si>
  <si>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</si>
  <si>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</si>
  <si>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</si>
  <si>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</si>
  <si>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</si>
  <si>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</si>
  <si>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</si>
  <si>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</si>
  <si>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</si>
  <si>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</si>
  <si>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</si>
  <si>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</si>
  <si>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</si>
  <si>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</si>
  <si>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</si>
  <si>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</si>
  <si>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</si>
  <si>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</si>
  <si>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</si>
  <si>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</si>
  <si>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</si>
  <si>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</si>
  <si>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</si>
  <si>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</si>
  <si>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</si>
  <si>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</si>
  <si>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</si>
  <si>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</si>
  <si>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</si>
  <si>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</si>
  <si>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</si>
  <si>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</si>
  <si>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</si>
  <si>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</si>
  <si>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</si>
  <si>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</si>
  <si>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</si>
  <si>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</si>
  <si>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</si>
  <si>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</si>
  <si>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</si>
  <si>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</si>
  <si>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</si>
  <si>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</si>
  <si>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</si>
  <si>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</si>
  <si>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</si>
  <si>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</si>
  <si>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</si>
  <si>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</si>
  <si>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</si>
  <si>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</si>
  <si>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</si>
  <si>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</si>
  <si>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</si>
  <si>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</si>
  <si>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</si>
  <si>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</si>
  <si>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</si>
  <si>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</si>
  <si>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</si>
  <si>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</si>
  <si>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</si>
  <si>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</si>
  <si>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</si>
  <si>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</si>
  <si>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</si>
  <si>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</si>
  <si>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</si>
  <si>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</si>
  <si>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</si>
  <si>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</si>
  <si>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</si>
  <si>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</si>
  <si>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</si>
  <si>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</si>
  <si>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</si>
  <si>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</si>
  <si>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</si>
  <si>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</si>
  <si>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</si>
  <si>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</si>
  <si>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</si>
  <si>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</si>
  <si>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</si>
  <si>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</si>
  <si>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</si>
  <si>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</si>
  <si>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</si>
  <si>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</si>
  <si>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</si>
  <si>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</si>
  <si>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</si>
  <si>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</si>
  <si>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</si>
  <si>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</si>
  <si>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</si>
  <si>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</si>
  <si>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</si>
  <si>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</si>
  <si>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</si>
  <si>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</si>
  <si>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</si>
  <si>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</si>
  <si>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</si>
  <si>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</si>
  <si>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</si>
  <si>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</si>
  <si>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</si>
  <si>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</si>
  <si>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</si>
  <si>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</si>
  <si>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</si>
  <si>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</si>
  <si>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</si>
  <si>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</si>
  <si>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</si>
  <si>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</si>
  <si>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</si>
  <si>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</si>
  <si>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</si>
  <si>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</si>
  <si>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</si>
  <si>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</si>
  <si>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</si>
  <si>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</si>
  <si>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</si>
  <si>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</si>
  <si>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</si>
  <si>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</si>
  <si>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</si>
  <si>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</si>
  <si>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</si>
  <si>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</si>
  <si>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</si>
  <si>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</si>
  <si>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</si>
  <si>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</si>
  <si>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</si>
  <si>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</si>
  <si>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</si>
  <si>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</si>
  <si>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</si>
  <si>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</si>
  <si>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</si>
  <si>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</si>
  <si>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</si>
  <si>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</si>
  <si>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</si>
  <si>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</si>
  <si>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</si>
  <si>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</si>
  <si>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</si>
  <si>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</si>
  <si>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</si>
  <si>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</si>
  <si>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</si>
  <si>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</si>
  <si>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</si>
  <si>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</si>
  <si>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</si>
  <si>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</si>
  <si>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</si>
  <si>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</si>
  <si>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</si>
  <si>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</si>
  <si>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</si>
  <si>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</si>
  <si>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</si>
  <si>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</si>
  <si>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</si>
  <si>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</si>
  <si>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</si>
  <si>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</si>
  <si>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</si>
  <si>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</si>
  <si>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</si>
  <si>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</si>
  <si>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</si>
  <si>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</si>
  <si>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</si>
  <si>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</si>
  <si>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</si>
  <si>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</si>
  <si>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</si>
  <si>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</si>
  <si>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</si>
  <si>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</si>
  <si>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</si>
  <si>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</si>
  <si>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</si>
  <si>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</si>
  <si>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</si>
  <si>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</si>
  <si>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</si>
  <si>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</si>
  <si>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</si>
  <si>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</si>
  <si>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</si>
  <si>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</si>
  <si>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</si>
  <si>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</si>
  <si>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</si>
  <si>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</si>
  <si>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</si>
  <si>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</si>
  <si>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</si>
  <si>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</si>
  <si>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</si>
  <si>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</si>
  <si>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</si>
  <si>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</si>
  <si>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</si>
  <si>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</si>
  <si>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</si>
  <si>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</si>
  <si>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</si>
  <si>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</si>
  <si>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</si>
  <si>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</si>
  <si>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</si>
  <si>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</si>
  <si>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</si>
  <si>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</si>
  <si>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</si>
  <si>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</si>
  <si>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</si>
  <si>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</si>
  <si>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</si>
  <si>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</si>
  <si>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</si>
  <si>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</si>
  <si>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</si>
  <si>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</si>
  <si>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</si>
  <si>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</si>
  <si>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</si>
  <si>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</si>
  <si>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</si>
  <si>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</si>
  <si>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</si>
  <si>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</si>
  <si>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</si>
  <si>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</si>
  <si>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</si>
  <si>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</si>
  <si>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</si>
  <si>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</si>
  <si>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</si>
  <si>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</si>
  <si>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</si>
  <si>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</si>
  <si>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</si>
  <si>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</si>
  <si>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</si>
  <si>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</si>
  <si>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</si>
  <si>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</si>
  <si>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</si>
  <si>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</si>
  <si>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</si>
  <si>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</si>
  <si>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</si>
  <si>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</si>
  <si>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</si>
  <si>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</si>
  <si>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</si>
  <si>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</si>
  <si>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</si>
  <si>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</si>
  <si>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</si>
  <si>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</si>
  <si>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</si>
  <si>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</si>
  <si>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</si>
  <si>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</si>
  <si>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</si>
  <si>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</si>
  <si>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</si>
  <si>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</si>
  <si>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</si>
  <si>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</si>
  <si>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</si>
  <si>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</si>
  <si>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</si>
  <si>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</si>
  <si>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</si>
  <si>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</si>
  <si>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</si>
  <si>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</si>
  <si>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</si>
  <si>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</si>
  <si>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</si>
  <si>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</si>
  <si>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</si>
  <si>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</si>
  <si>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</si>
  <si>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</si>
  <si>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</si>
  <si>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</si>
  <si>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</si>
  <si>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</si>
  <si>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</si>
  <si>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</si>
  <si>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</si>
  <si>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</si>
  <si>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</si>
  <si>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</si>
  <si>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</si>
  <si>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</si>
  <si>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</si>
  <si>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</si>
  <si>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</si>
  <si>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</si>
  <si>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</si>
  <si>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</si>
  <si>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</si>
  <si>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</si>
  <si>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</si>
  <si>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</si>
  <si>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</si>
  <si>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</si>
  <si>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</si>
  <si>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</si>
  <si>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</si>
  <si>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</si>
  <si>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</si>
  <si>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</si>
  <si>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</si>
  <si>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</si>
  <si>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</si>
  <si>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</si>
  <si>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</si>
  <si>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</si>
  <si>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</si>
  <si>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</si>
  <si>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</si>
  <si>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</si>
  <si>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</si>
  <si>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</si>
  <si>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</si>
  <si>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</si>
  <si>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</si>
  <si>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</si>
  <si>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</si>
  <si>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</si>
  <si>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</si>
  <si>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</si>
  <si>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</si>
  <si>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</si>
  <si>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</si>
  <si>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</si>
  <si>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</si>
  <si>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</si>
  <si>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</si>
  <si>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</si>
  <si>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</si>
  <si>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</si>
  <si>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</si>
  <si>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</si>
  <si>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</si>
  <si>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</si>
  <si>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</si>
  <si>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</si>
  <si>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</si>
  <si>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</si>
  <si>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</si>
  <si>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</si>
  <si>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</si>
  <si>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</si>
  <si>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</si>
  <si>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</si>
  <si>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</si>
  <si>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</si>
  <si>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</si>
  <si>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</si>
  <si>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</si>
  <si>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</si>
  <si>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</si>
  <si>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</si>
  <si>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</si>
  <si>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</si>
  <si>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</si>
  <si>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</si>
  <si>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</si>
  <si>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</si>
  <si>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</si>
  <si>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</si>
  <si>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</si>
  <si>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</si>
  <si>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</si>
  <si>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</si>
  <si>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</si>
  <si>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</si>
  <si>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</si>
  <si>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</si>
  <si>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</si>
  <si>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</si>
  <si>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</si>
  <si>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</si>
  <si>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</si>
  <si>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</si>
  <si>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</si>
  <si>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</si>
  <si>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</si>
  <si>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</si>
  <si>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</si>
  <si>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</si>
  <si>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</si>
  <si>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</si>
  <si>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</si>
  <si>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</si>
  <si>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</si>
  <si>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</si>
  <si>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</si>
  <si>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</si>
  <si>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</si>
  <si>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</si>
  <si>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</si>
  <si>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</si>
  <si>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</si>
  <si>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</si>
  <si>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</si>
  <si>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</si>
  <si>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</si>
  <si>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</si>
  <si>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</si>
  <si>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</si>
  <si>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</si>
  <si>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</si>
  <si>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</si>
  <si>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</si>
  <si>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</si>
  <si>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</si>
  <si>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</si>
  <si>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</si>
  <si>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</si>
  <si>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</si>
  <si>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</si>
  <si>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</si>
  <si>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</si>
  <si>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</si>
  <si>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</si>
  <si>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</si>
  <si>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</si>
  <si>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</si>
  <si>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</si>
  <si>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</si>
  <si>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</si>
  <si>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</si>
  <si>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</si>
  <si>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</si>
  <si>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</si>
  <si>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</si>
  <si>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</si>
  <si>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</si>
  <si>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</si>
  <si>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</si>
  <si>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</si>
  <si>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</si>
  <si>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</si>
  <si>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</si>
  <si>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</si>
  <si>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</si>
  <si>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</si>
  <si>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</si>
  <si>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</si>
  <si>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</si>
  <si>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</si>
  <si>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</si>
  <si>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</si>
  <si>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</si>
  <si>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</si>
  <si>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</si>
  <si>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</si>
  <si>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</si>
  <si>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</si>
  <si>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</si>
  <si>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</si>
  <si>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</si>
  <si>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</si>
  <si>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</si>
  <si>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</si>
  <si>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</si>
  <si>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</si>
  <si>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</si>
  <si>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</si>
  <si>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</si>
  <si>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</si>
  <si>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</si>
  <si>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</si>
  <si>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</si>
  <si>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</si>
  <si>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</si>
  <si>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</si>
  <si>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</si>
  <si>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</si>
  <si>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</si>
  <si>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</si>
  <si>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</si>
  <si>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</si>
  <si>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</si>
  <si>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</si>
  <si>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</si>
  <si>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</si>
  <si>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</si>
  <si>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</si>
  <si>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</si>
  <si>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</si>
  <si>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</si>
  <si>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</si>
  <si>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</si>
  <si>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</si>
  <si>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</si>
  <si>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</si>
  <si>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</si>
  <si>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</si>
  <si>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</si>
  <si>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</si>
  <si>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</si>
  <si>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</si>
  <si>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</si>
  <si>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</si>
  <si>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</si>
  <si>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</si>
  <si>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</si>
  <si>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</si>
  <si>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</si>
  <si>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</si>
  <si>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</si>
  <si>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</si>
  <si>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</si>
  <si>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</si>
  <si>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</si>
  <si>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</si>
  <si>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</si>
  <si>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</si>
  <si>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</si>
  <si>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</si>
  <si>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</si>
  <si>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</si>
  <si>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</si>
  <si>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</si>
  <si>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</si>
  <si>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</si>
  <si>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</si>
  <si>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</si>
  <si>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</si>
  <si>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</si>
  <si>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</si>
  <si>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</si>
  <si>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</si>
  <si>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</si>
  <si>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</si>
  <si>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</si>
  <si>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</si>
  <si>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</si>
  <si>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</si>
  <si>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</si>
  <si>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</si>
  <si>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</si>
  <si>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</si>
  <si>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</si>
  <si>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</si>
  <si>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</si>
  <si>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</si>
  <si>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</si>
  <si>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</si>
  <si>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</si>
  <si>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</si>
  <si>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</si>
  <si>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</si>
  <si>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</si>
  <si>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</si>
  <si>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</si>
  <si>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</si>
  <si>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</si>
  <si>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</si>
  <si>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</si>
  <si>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</si>
  <si>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</si>
  <si>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</si>
  <si>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</si>
  <si>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</si>
  <si>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</si>
  <si>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</si>
  <si>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</si>
  <si>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</si>
  <si>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</si>
  <si>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</si>
  <si>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</si>
  <si>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</si>
  <si>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</si>
  <si>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</si>
  <si>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</si>
  <si>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</si>
  <si>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</si>
  <si>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</si>
  <si>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</si>
  <si>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</si>
  <si>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</si>
  <si>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</si>
  <si>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</si>
  <si>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</si>
  <si>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</si>
  <si>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</si>
  <si>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</si>
  <si>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</si>
  <si>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</si>
  <si>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</si>
  <si>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</si>
  <si>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</si>
  <si>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</si>
  <si>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</si>
  <si>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</si>
  <si>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</si>
  <si>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</si>
  <si>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</si>
  <si>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</si>
  <si>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</si>
  <si>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</si>
  <si>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</si>
  <si>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</si>
  <si>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</si>
  <si>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</si>
  <si>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</si>
  <si>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</si>
  <si>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</si>
  <si>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</si>
  <si>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</si>
  <si>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</si>
  <si>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</si>
  <si>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</si>
  <si>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</si>
  <si>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</si>
  <si>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</si>
  <si>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</si>
  <si>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</si>
  <si>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</si>
  <si>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</si>
  <si>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</si>
  <si>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</si>
  <si>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</si>
  <si>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</si>
  <si>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</si>
  <si>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</si>
  <si>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</si>
  <si>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</si>
  <si>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</si>
  <si>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</si>
  <si>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</si>
  <si>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</si>
  <si>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</si>
  <si>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</si>
  <si>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</si>
  <si>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</si>
  <si>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</si>
  <si>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</si>
  <si>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</si>
  <si>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</si>
  <si>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</si>
  <si>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</si>
  <si>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</si>
  <si>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</si>
  <si>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</si>
  <si>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</si>
  <si>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</si>
  <si>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</si>
  <si>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</si>
  <si>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</si>
  <si>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</si>
  <si>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</si>
  <si>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</si>
  <si>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</si>
  <si>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</si>
  <si>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</si>
  <si>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</si>
  <si>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</si>
  <si>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</si>
  <si>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</si>
  <si>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</si>
  <si>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</si>
  <si>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</si>
  <si>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</si>
  <si>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</si>
  <si>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</si>
  <si>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</si>
  <si>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</si>
  <si>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</si>
  <si>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</si>
  <si>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</si>
  <si>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</si>
  <si>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</si>
  <si>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</si>
  <si>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</si>
  <si>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</si>
  <si>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</si>
  <si>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</si>
  <si>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</si>
  <si>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</si>
  <si>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</si>
  <si>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</si>
  <si>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</si>
  <si>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</si>
  <si>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</si>
  <si>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</si>
  <si>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</si>
  <si>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</si>
  <si>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</si>
  <si>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</si>
  <si>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</si>
  <si>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</si>
  <si>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</si>
  <si>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</si>
  <si>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</si>
  <si>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</si>
  <si>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</si>
  <si>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</si>
  <si>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</si>
  <si>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</si>
  <si>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</si>
  <si>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</si>
  <si>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</si>
  <si>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</si>
  <si>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</si>
  <si>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</si>
  <si>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</si>
  <si>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</si>
  <si>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</si>
  <si>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</si>
  <si>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</si>
  <si>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</si>
  <si>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</si>
  <si>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</si>
  <si>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</si>
  <si>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</si>
  <si>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</si>
  <si>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</si>
  <si>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</si>
  <si>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</si>
  <si>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</si>
  <si>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</si>
  <si>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</si>
  <si>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</si>
  <si>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</si>
  <si>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</si>
  <si>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</si>
  <si>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</si>
  <si>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</si>
  <si>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</si>
  <si>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</si>
  <si>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</si>
  <si>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</si>
  <si>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</si>
  <si>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</si>
  <si>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</si>
  <si>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</si>
  <si>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</si>
  <si>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</si>
  <si>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</si>
  <si>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</si>
  <si>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</si>
  <si>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</si>
  <si>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</si>
  <si>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</si>
  <si>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</si>
  <si>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</si>
  <si>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</si>
  <si>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</si>
  <si>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</si>
  <si>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</si>
  <si>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</si>
  <si>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</si>
  <si>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</si>
  <si>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</si>
  <si>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</si>
  <si>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</si>
  <si>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</si>
  <si>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</si>
  <si>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</si>
  <si>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</si>
  <si>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</si>
  <si>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</si>
  <si>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</si>
  <si>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</si>
  <si>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</si>
  <si>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</si>
  <si>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</si>
  <si>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</si>
  <si>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</si>
  <si>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</si>
  <si>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</si>
  <si>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</si>
  <si>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</si>
  <si>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</si>
  <si>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</si>
  <si>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</si>
  <si>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</si>
  <si>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</si>
  <si>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</si>
  <si>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</si>
  <si>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</si>
  <si>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</si>
  <si>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</si>
  <si>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</si>
  <si>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</si>
  <si>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</si>
  <si>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</si>
  <si>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</si>
  <si>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</si>
  <si>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</si>
  <si>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</si>
  <si>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</si>
  <si>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</si>
  <si>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</si>
  <si>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</si>
  <si>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</si>
  <si>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</si>
  <si>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</si>
  <si>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</si>
  <si>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</si>
  <si>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</si>
  <si>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</si>
  <si>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</si>
  <si>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</si>
  <si>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</si>
  <si>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</si>
  <si>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</si>
  <si>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</si>
  <si>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</si>
  <si>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</si>
  <si>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</si>
  <si>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</si>
  <si>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</si>
  <si>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</si>
  <si>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</si>
  <si>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</si>
  <si>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</si>
  <si>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</si>
  <si>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</si>
  <si>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</si>
  <si>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</si>
  <si>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</si>
  <si>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</si>
  <si>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</si>
  <si>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</si>
  <si>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</si>
  <si>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</si>
  <si>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</si>
  <si>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</si>
  <si>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</si>
  <si>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</si>
  <si>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</si>
  <si>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</si>
  <si>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</si>
  <si>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</si>
  <si>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</si>
  <si>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</si>
  <si>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</si>
  <si>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</si>
  <si>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</si>
  <si>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</si>
  <si>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</si>
  <si>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</si>
  <si>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</si>
  <si>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</si>
  <si>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</si>
  <si>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</si>
  <si>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</si>
  <si>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</si>
  <si>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</si>
  <si>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</si>
  <si>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</si>
  <si>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</si>
  <si>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</si>
  <si>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</si>
  <si>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</si>
  <si>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</si>
  <si>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</si>
  <si>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</si>
  <si>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</si>
  <si>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</si>
  <si>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</si>
  <si>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</si>
  <si>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</si>
  <si>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</si>
  <si>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</si>
  <si>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</si>
  <si>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</si>
  <si>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</si>
  <si>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</si>
  <si>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</si>
  <si>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</si>
  <si>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</si>
  <si>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</si>
  <si>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</si>
  <si>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</si>
  <si>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</si>
  <si>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</si>
  <si>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</si>
  <si>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</si>
  <si>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</si>
  <si>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</si>
  <si>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</si>
  <si>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</si>
  <si>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</si>
  <si>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</si>
  <si>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</si>
  <si>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</si>
  <si>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</si>
  <si>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</si>
  <si>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</si>
  <si>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</si>
  <si>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</si>
  <si>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</si>
  <si>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</si>
  <si>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</si>
  <si>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</si>
  <si>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</si>
  <si>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</si>
  <si>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</si>
  <si>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</si>
  <si>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</si>
  <si>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</si>
  <si>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</si>
  <si>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</si>
  <si>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</si>
  <si>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</si>
  <si>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</si>
  <si>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</si>
  <si>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</si>
  <si>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</si>
  <si>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</si>
  <si>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</si>
  <si>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</si>
  <si>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</si>
  <si>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</si>
  <si>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</si>
  <si>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</si>
  <si>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</si>
  <si>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</si>
  <si>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</si>
  <si>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</si>
  <si>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</si>
  <si>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</si>
  <si>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</si>
  <si>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</si>
  <si>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</si>
  <si>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</si>
  <si>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</si>
  <si>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</si>
  <si>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</si>
  <si>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</si>
  <si>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</si>
  <si>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</si>
  <si>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</si>
  <si>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</si>
  <si>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</si>
  <si>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</si>
  <si>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</si>
  <si>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</si>
  <si>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</si>
  <si>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</si>
  <si>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</si>
  <si>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</si>
  <si>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</si>
  <si>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</si>
  <si>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</si>
  <si>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</si>
  <si>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</si>
  <si>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</si>
  <si>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</si>
  <si>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</si>
  <si>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</si>
  <si>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</si>
  <si>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</si>
  <si>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</si>
  <si>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</si>
  <si>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</si>
  <si>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</si>
  <si>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</si>
  <si>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</si>
  <si>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</si>
  <si>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</si>
  <si>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</si>
  <si>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</si>
  <si>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</si>
  <si>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</si>
  <si>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</si>
  <si>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</si>
  <si>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</si>
  <si>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</si>
  <si>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</si>
  <si>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</si>
  <si>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</si>
  <si>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</si>
  <si>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</si>
  <si>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</si>
  <si>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</si>
  <si>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</si>
  <si>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</si>
  <si>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</si>
  <si>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</si>
  <si>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</si>
  <si>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</si>
  <si>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</si>
  <si>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</si>
  <si>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</si>
  <si>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</si>
  <si>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</si>
  <si>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</si>
  <si>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</si>
  <si>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</si>
  <si>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</si>
  <si>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</si>
  <si>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</si>
  <si>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</si>
  <si>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</si>
  <si>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</si>
  <si>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</si>
  <si>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</si>
  <si>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</si>
  <si>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</si>
  <si>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</si>
  <si>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</si>
  <si>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</si>
  <si>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</si>
  <si>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</si>
  <si>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</si>
  <si>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</si>
  <si>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</si>
  <si>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</si>
  <si>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</si>
  <si>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</si>
  <si>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</si>
  <si>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</si>
  <si>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</si>
  <si>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</si>
  <si>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</si>
  <si>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</si>
  <si>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</si>
  <si>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</si>
  <si>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</si>
  <si>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</si>
  <si>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</si>
  <si>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</si>
  <si>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</si>
  <si>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</si>
  <si>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</si>
  <si>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</si>
  <si>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</si>
  <si>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</si>
  <si>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</si>
  <si>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</si>
  <si>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</si>
  <si>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</si>
  <si>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</si>
  <si>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</si>
  <si>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</si>
  <si>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</si>
  <si>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</si>
  <si>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</si>
  <si>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</si>
  <si>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</si>
  <si>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</si>
  <si>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</si>
  <si>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</si>
  <si>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</si>
  <si>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</si>
  <si>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</si>
  <si>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</si>
  <si>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</si>
  <si>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</si>
  <si>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</si>
  <si>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</si>
  <si>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</si>
  <si>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</si>
  <si>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</si>
  <si>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</si>
  <si>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</si>
  <si>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</si>
  <si>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</si>
  <si>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</si>
  <si>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</si>
  <si>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</si>
  <si>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</si>
  <si>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</si>
  <si>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</si>
  <si>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</si>
  <si>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</si>
  <si>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</si>
  <si>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</si>
  <si>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</si>
  <si>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</si>
  <si>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</si>
  <si>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</si>
  <si>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</si>
  <si>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</si>
  <si>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</si>
  <si>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</si>
  <si>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</si>
  <si>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</si>
  <si>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</si>
  <si>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</si>
  <si>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</si>
  <si>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</si>
  <si>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</si>
  <si>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</si>
  <si>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</si>
  <si>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</si>
  <si>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</si>
  <si>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</si>
  <si>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</si>
  <si>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</si>
  <si>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</si>
  <si>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</si>
  <si>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</si>
  <si>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</si>
  <si>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</si>
  <si>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</si>
  <si>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</si>
  <si>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</si>
  <si>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</si>
  <si>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</si>
  <si>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</si>
  <si>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</si>
  <si>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</si>
  <si>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</si>
  <si>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</si>
  <si>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</si>
  <si>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</si>
  <si>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</si>
  <si>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</si>
  <si>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</si>
  <si>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</si>
  <si>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</si>
  <si>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</si>
  <si>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</si>
  <si>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</si>
  <si>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</si>
  <si>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</si>
  <si>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</si>
  <si>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</si>
  <si>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</si>
  <si>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</si>
  <si>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</si>
  <si>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</si>
  <si>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</si>
  <si>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</si>
  <si>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</si>
  <si>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</si>
  <si>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</si>
  <si>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</si>
  <si>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</si>
  <si>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</si>
  <si>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</si>
  <si>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</si>
  <si>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</si>
  <si>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</si>
  <si>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</si>
  <si>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</si>
  <si>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</si>
  <si>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</si>
  <si>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</si>
  <si>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</si>
  <si>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</si>
  <si>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</si>
  <si>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</si>
  <si>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</si>
  <si>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</si>
  <si>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</si>
  <si>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</si>
  <si>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</si>
  <si>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</si>
  <si>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</si>
  <si>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</si>
  <si>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</si>
  <si>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</si>
  <si>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</si>
  <si>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</si>
  <si>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</si>
  <si>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</si>
  <si>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</si>
  <si>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</si>
  <si>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</si>
  <si>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</si>
  <si>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</si>
  <si>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</si>
  <si>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</si>
  <si>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</si>
  <si>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</si>
  <si>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</si>
  <si>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</si>
  <si>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</si>
  <si>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</si>
  <si>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</si>
  <si>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</si>
  <si>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</si>
  <si>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</si>
  <si>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</si>
  <si>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</si>
  <si>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</si>
  <si>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</si>
  <si>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</si>
  <si>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</si>
  <si>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</si>
  <si>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</si>
  <si>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</si>
  <si>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</si>
  <si>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</si>
  <si>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</si>
  <si>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</si>
  <si>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</si>
  <si>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</si>
  <si>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</si>
  <si>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</si>
  <si>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</si>
  <si>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</si>
  <si>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</si>
  <si>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</si>
  <si>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</si>
  <si>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</si>
  <si>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</si>
  <si>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</si>
  <si>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</si>
  <si>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</si>
  <si>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</si>
  <si>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</si>
  <si>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</si>
  <si>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</si>
  <si>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</si>
  <si>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</si>
  <si>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</si>
  <si>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</si>
  <si>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</si>
  <si>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</si>
  <si>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</si>
  <si>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</si>
  <si>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</si>
  <si>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</si>
  <si>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</si>
  <si>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</si>
  <si>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</si>
  <si>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</si>
  <si>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</si>
  <si>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</si>
  <si>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</si>
  <si>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</si>
  <si>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</si>
  <si>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</si>
  <si>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</si>
  <si>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</si>
  <si>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</si>
  <si>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</si>
  <si>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</si>
  <si>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</si>
  <si>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</si>
  <si>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</si>
  <si>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</si>
  <si>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</si>
  <si>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</si>
  <si>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</si>
  <si>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</si>
  <si>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</si>
  <si>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</si>
  <si>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</si>
  <si>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</si>
  <si>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</si>
  <si>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</si>
  <si>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</si>
  <si>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</si>
  <si>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</si>
  <si>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</si>
  <si>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</si>
  <si>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</si>
  <si>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</si>
  <si>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</si>
  <si>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</si>
  <si>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</si>
  <si>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</si>
  <si>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</si>
  <si>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</si>
  <si>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</si>
  <si>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</si>
  <si>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</si>
  <si>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</si>
  <si>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</si>
  <si>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</si>
  <si>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</si>
  <si>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</si>
  <si>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</si>
  <si>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</si>
  <si>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</si>
  <si>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</si>
  <si>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</si>
  <si>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</si>
  <si>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</si>
  <si>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</si>
  <si>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</si>
  <si>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</si>
  <si>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</si>
  <si>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</si>
  <si>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</si>
  <si>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</si>
  <si>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</si>
  <si>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</si>
  <si>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</si>
  <si>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</si>
  <si>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</si>
  <si>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</si>
  <si>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</si>
  <si>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</si>
  <si>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</si>
  <si>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</si>
  <si>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</si>
  <si>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</si>
  <si>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</si>
  <si>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</si>
  <si>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</si>
  <si>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</si>
  <si>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</si>
  <si>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</si>
  <si>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</si>
  <si>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</si>
  <si>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</si>
  <si>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</si>
  <si>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</si>
  <si>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</si>
  <si>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</si>
  <si>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</si>
  <si>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</si>
  <si>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</si>
  <si>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</si>
  <si>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</si>
  <si>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</si>
  <si>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</si>
  <si>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</si>
  <si>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</si>
  <si>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</si>
  <si>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</si>
  <si>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</si>
  <si>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</si>
  <si>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</si>
  <si>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</si>
  <si>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</si>
  <si>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</si>
  <si>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</si>
  <si>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</si>
  <si>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</si>
  <si>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</si>
  <si>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</si>
  <si>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</si>
  <si>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</si>
  <si>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</si>
  <si>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</si>
  <si>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</si>
  <si>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</si>
  <si>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</si>
  <si>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</si>
  <si>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</si>
  <si>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</si>
  <si>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</si>
  <si>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</si>
  <si>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</si>
  <si>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</si>
  <si>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</si>
  <si>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</si>
  <si>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</si>
  <si>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</si>
  <si>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</si>
  <si>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</si>
  <si>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</si>
  <si>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</si>
  <si>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</si>
  <si>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</si>
  <si>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</si>
  <si>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</si>
  <si>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</si>
  <si>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</si>
  <si>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</si>
  <si>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</si>
  <si>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</si>
  <si>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</si>
  <si>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</si>
  <si>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</si>
  <si>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</si>
  <si>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</si>
  <si>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</si>
  <si>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</si>
  <si>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</si>
  <si>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</si>
  <si>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</si>
  <si>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</si>
  <si>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</si>
  <si>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</si>
  <si>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</si>
  <si>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</si>
  <si>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</si>
  <si>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</si>
  <si>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</si>
  <si>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</si>
  <si>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</si>
  <si>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</si>
  <si>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</si>
  <si>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</si>
  <si>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</si>
  <si>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</si>
  <si>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</si>
  <si>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</si>
  <si>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</si>
  <si>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</si>
  <si>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</si>
  <si>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</si>
  <si>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</si>
  <si>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</si>
  <si>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</si>
  <si>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</si>
  <si>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</si>
  <si>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</si>
  <si>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</si>
  <si>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</si>
  <si>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</si>
  <si>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</si>
  <si>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</si>
  <si>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</si>
  <si>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</si>
  <si>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</si>
  <si>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</si>
  <si>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</si>
  <si>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</si>
  <si>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</si>
  <si>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</si>
  <si>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</si>
  <si>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</si>
  <si>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</si>
  <si>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</si>
  <si>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</si>
  <si>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</si>
  <si>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</si>
  <si>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</si>
  <si>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</si>
  <si>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</si>
  <si>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</si>
  <si>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</si>
  <si>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</si>
  <si>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</si>
  <si>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</si>
  <si>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</si>
  <si>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</si>
  <si>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</si>
  <si>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</si>
  <si>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</si>
  <si>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</si>
  <si>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</si>
  <si>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</si>
  <si>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</si>
  <si>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</si>
  <si>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</si>
  <si>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</si>
  <si>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</si>
  <si>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</si>
  <si>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</si>
  <si>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</si>
  <si>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</si>
  <si>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</si>
  <si>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</si>
  <si>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</si>
  <si>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</si>
  <si>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</si>
  <si>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</si>
  <si>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</si>
  <si>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</si>
  <si>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</si>
  <si>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</si>
  <si>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</si>
  <si>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</si>
  <si>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</si>
  <si>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</si>
  <si>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</si>
  <si>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</si>
  <si>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</si>
  <si>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</si>
  <si>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</si>
  <si>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</si>
  <si>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</si>
  <si>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</si>
  <si>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</si>
  <si>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</si>
  <si>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</si>
  <si>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</si>
  <si>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</si>
  <si>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</si>
  <si>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</si>
  <si>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</si>
  <si>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</si>
  <si>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</si>
  <si>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</si>
  <si>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</si>
  <si>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</si>
  <si>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</si>
  <si>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</si>
  <si>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</si>
  <si>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</si>
  <si>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</si>
  <si>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</si>
  <si>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</si>
  <si>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</si>
  <si>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</si>
  <si>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</si>
  <si>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</si>
  <si>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</si>
  <si>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</si>
  <si>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</si>
  <si>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</si>
  <si>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</si>
  <si>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</si>
  <si>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</si>
  <si>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</si>
  <si>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</si>
  <si>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</si>
  <si>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</si>
  <si>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</si>
  <si>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</si>
  <si>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</si>
  <si>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</si>
  <si>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</si>
  <si>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</si>
  <si>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</si>
  <si>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</si>
  <si>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</si>
  <si>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</si>
  <si>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</si>
  <si>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</si>
  <si>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</si>
  <si>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</si>
  <si>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</si>
  <si>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</si>
  <si>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</si>
  <si>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</si>
  <si>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</si>
  <si>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</si>
  <si>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</si>
  <si>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</si>
  <si>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</si>
  <si>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</si>
  <si>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</si>
  <si>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</si>
  <si>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</si>
  <si>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</si>
  <si>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</si>
  <si>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</si>
  <si>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</si>
  <si>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</si>
  <si>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</si>
  <si>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</si>
  <si>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</si>
  <si>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</si>
  <si>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</si>
  <si>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</si>
  <si>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</si>
  <si>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</si>
  <si>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</si>
  <si>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</si>
  <si>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</si>
  <si>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</si>
  <si>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</si>
  <si>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</si>
  <si>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</si>
  <si>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</si>
  <si>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</si>
  <si>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</si>
  <si>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</si>
  <si>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</si>
  <si>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</si>
  <si>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</si>
  <si>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</si>
  <si>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</si>
  <si>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</si>
  <si>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</si>
  <si>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</si>
  <si>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</si>
  <si>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</si>
  <si>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</si>
  <si>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</si>
  <si>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</si>
  <si>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</si>
  <si>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</si>
  <si>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</si>
  <si>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</si>
  <si>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</si>
  <si>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</si>
  <si>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</si>
  <si>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</si>
  <si>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</si>
  <si>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</si>
  <si>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</si>
  <si>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</si>
  <si>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</si>
  <si>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</si>
  <si>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</si>
  <si>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</si>
  <si>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</si>
  <si>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</si>
  <si>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</si>
  <si>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</si>
  <si>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</si>
  <si>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</si>
  <si>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</si>
  <si>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</si>
  <si>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</si>
  <si>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</si>
  <si>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</si>
  <si>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</si>
  <si>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</si>
  <si>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</si>
  <si>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</si>
  <si>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</si>
  <si>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</si>
  <si>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</si>
  <si>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</si>
  <si>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</si>
  <si>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</si>
  <si>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</si>
  <si>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</si>
  <si>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</si>
  <si>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</si>
  <si>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</si>
  <si>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</si>
  <si>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</si>
  <si>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</si>
  <si>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</si>
  <si>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</si>
  <si>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</si>
  <si>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</si>
  <si>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</si>
  <si>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</si>
  <si>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</si>
  <si>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</si>
  <si>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</si>
  <si>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</si>
  <si>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</si>
  <si>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</si>
  <si>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</si>
  <si>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</si>
  <si>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</si>
  <si>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</si>
  <si>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</si>
  <si>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</si>
  <si>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</si>
  <si>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</si>
  <si>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</si>
  <si>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</si>
  <si>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</si>
  <si>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</si>
  <si>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</si>
  <si>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</si>
  <si>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</si>
  <si>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</si>
  <si>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</si>
  <si>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</si>
  <si>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</si>
  <si>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</si>
  <si>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</si>
  <si>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</si>
  <si>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</si>
  <si>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</si>
  <si>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</si>
  <si>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</si>
  <si>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</si>
  <si>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</si>
  <si>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</si>
  <si>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</si>
  <si>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</si>
  <si>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</si>
  <si>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</si>
  <si>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</si>
  <si>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</si>
  <si>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</si>
  <si>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</si>
  <si>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</si>
  <si>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</si>
  <si>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</si>
  <si>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</si>
  <si>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</si>
  <si>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</si>
  <si>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</si>
  <si>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</si>
  <si>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</si>
  <si>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</si>
  <si>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</si>
  <si>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</si>
  <si>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</si>
  <si>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</si>
  <si>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</si>
  <si>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</si>
  <si>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</si>
  <si>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</si>
  <si>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</si>
  <si>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</si>
  <si>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</si>
  <si>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</si>
  <si>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</si>
  <si>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</si>
  <si>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</si>
  <si>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</si>
  <si>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</si>
  <si>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</si>
  <si>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</si>
  <si>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</si>
  <si>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</si>
  <si>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</si>
  <si>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</si>
  <si>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</si>
  <si>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</si>
  <si>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</si>
  <si>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</si>
  <si>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</si>
  <si>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</si>
  <si>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</si>
  <si>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</si>
  <si>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</si>
  <si>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</si>
  <si>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</si>
  <si>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</si>
  <si>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</si>
  <si>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</si>
  <si>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</si>
  <si>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</si>
  <si>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</si>
  <si>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</si>
  <si>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</si>
  <si>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</si>
  <si>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</si>
  <si>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</si>
  <si>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</si>
  <si>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</si>
  <si>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</si>
  <si>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</si>
  <si>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</si>
  <si>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</si>
  <si>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</si>
  <si>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</si>
  <si>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</si>
  <si>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</si>
  <si>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</si>
  <si>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</si>
  <si>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</si>
  <si>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</si>
  <si>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</si>
  <si>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</si>
  <si>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</si>
  <si>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</si>
  <si>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</si>
  <si>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</si>
  <si>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</si>
  <si>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</si>
  <si>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</si>
  <si>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</si>
  <si>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</si>
  <si>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</si>
  <si>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</si>
  <si>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</si>
  <si>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</si>
  <si>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</si>
  <si>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</si>
  <si>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</si>
  <si>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</si>
  <si>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</si>
  <si>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</si>
  <si>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</si>
  <si>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</si>
  <si>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</si>
  <si>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</si>
  <si>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</si>
  <si>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</si>
  <si>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</si>
  <si>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</si>
  <si>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</si>
  <si>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</si>
  <si>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</si>
  <si>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</si>
  <si>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</si>
  <si>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</si>
  <si>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</si>
  <si>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</si>
  <si>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</si>
  <si>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</si>
  <si>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</si>
  <si>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</si>
  <si>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</si>
  <si>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</si>
  <si>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</si>
  <si>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</si>
  <si>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</si>
  <si>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</si>
  <si>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</si>
  <si>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</si>
  <si>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</si>
  <si>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</si>
  <si>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</si>
  <si>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</si>
  <si>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</si>
  <si>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</si>
  <si>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</si>
  <si>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</si>
  <si>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</si>
  <si>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</si>
  <si>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</si>
  <si>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</si>
  <si>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</si>
  <si>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</si>
  <si>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</si>
  <si>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</si>
  <si>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</si>
  <si>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</si>
  <si>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</si>
  <si>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</si>
  <si>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</si>
  <si>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</si>
  <si>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</si>
  <si>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</si>
  <si>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</si>
  <si>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</si>
  <si>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</si>
  <si>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</si>
  <si>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</si>
  <si>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</si>
  <si>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</si>
  <si>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</si>
  <si>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</si>
  <si>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</si>
  <si>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</si>
  <si>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</si>
  <si>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</si>
  <si>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</si>
  <si>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</si>
  <si>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</si>
  <si>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</si>
  <si>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</si>
  <si>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</si>
  <si>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</si>
  <si>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</si>
  <si>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</si>
  <si>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</si>
  <si>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</si>
  <si>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</si>
  <si>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</si>
  <si>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</si>
  <si>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</si>
  <si>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</si>
  <si>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</si>
  <si>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</si>
  <si>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</si>
  <si>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</si>
  <si>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</si>
  <si>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</si>
  <si>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</si>
  <si>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</si>
  <si>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</si>
  <si>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</si>
  <si>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</si>
  <si>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</si>
  <si>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</si>
  <si>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</si>
  <si>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</si>
  <si>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</si>
  <si>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</si>
  <si>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</si>
  <si>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</si>
  <si>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</si>
  <si>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</si>
  <si>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</si>
  <si>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</si>
  <si>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</si>
  <si>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</si>
  <si>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</si>
  <si>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</si>
  <si>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</si>
  <si>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</si>
  <si>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</si>
  <si>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</si>
  <si>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</si>
  <si>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</si>
  <si>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</si>
  <si>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</si>
  <si>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</si>
  <si>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</si>
  <si>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</si>
  <si>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</si>
  <si>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</si>
  <si>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</si>
  <si>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</si>
  <si>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</si>
  <si>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</si>
  <si>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</si>
  <si>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</si>
  <si>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</si>
  <si>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</si>
  <si>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</si>
  <si>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</si>
  <si>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</si>
  <si>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</si>
  <si>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</si>
  <si>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</si>
  <si>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</si>
  <si>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</si>
  <si>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</si>
  <si>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</si>
  <si>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</si>
  <si>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</si>
  <si>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</si>
  <si>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</si>
  <si>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</si>
  <si>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</si>
  <si>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</si>
  <si>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</si>
  <si>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</si>
  <si>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</si>
  <si>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</si>
  <si>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</si>
  <si>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</si>
  <si>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</si>
  <si>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</si>
  <si>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</si>
  <si>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</si>
  <si>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</si>
  <si>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</si>
  <si>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</si>
  <si>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</si>
  <si>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</si>
  <si>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</si>
  <si>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</si>
  <si>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</si>
  <si>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</si>
  <si>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</si>
  <si>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</si>
  <si>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</si>
  <si>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</si>
  <si>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</si>
  <si>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</si>
  <si>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</si>
  <si>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</si>
  <si>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</si>
  <si>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</si>
  <si>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</si>
  <si>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</si>
  <si>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</si>
  <si>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</si>
  <si>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</si>
  <si>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</si>
  <si>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</si>
  <si>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</si>
  <si>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</si>
  <si>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</si>
  <si>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</si>
  <si>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</si>
  <si>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</si>
  <si>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</si>
  <si>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</si>
  <si>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</si>
  <si>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</si>
  <si>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</si>
  <si>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</si>
  <si>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</si>
  <si>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</si>
  <si>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</si>
  <si>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</si>
  <si>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</si>
  <si>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</si>
  <si>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</si>
  <si>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</si>
  <si>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</si>
  <si>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</si>
  <si>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</si>
  <si>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</si>
  <si>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</si>
  <si>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</si>
  <si>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</si>
  <si>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</si>
  <si>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</si>
  <si>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</si>
  <si>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</si>
  <si>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</si>
  <si>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</si>
  <si>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</si>
  <si>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</si>
  <si>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</si>
  <si>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</si>
  <si>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</si>
  <si>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</si>
  <si>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</si>
  <si>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</si>
  <si>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</si>
  <si>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</si>
  <si>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</si>
  <si>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</si>
  <si>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</si>
  <si>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</si>
  <si>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</si>
  <si>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</si>
  <si>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</si>
  <si>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</si>
  <si>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</si>
  <si>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</si>
  <si>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</si>
  <si>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</si>
  <si>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</si>
  <si>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</si>
  <si>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</si>
  <si>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</si>
  <si>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</si>
  <si>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</si>
  <si>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</si>
  <si>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</si>
  <si>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</si>
  <si>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</si>
  <si>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</si>
  <si>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</si>
  <si>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</si>
  <si>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</si>
  <si>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</si>
  <si>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</si>
  <si>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</si>
  <si>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</si>
  <si>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</si>
  <si>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</si>
  <si>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</si>
  <si>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</si>
  <si>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</si>
  <si>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</si>
  <si>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</si>
  <si>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</si>
  <si>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</si>
  <si>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</si>
  <si>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</si>
  <si>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</si>
  <si>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</si>
  <si>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</si>
  <si>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</si>
  <si>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</si>
  <si>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</si>
  <si>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</si>
  <si>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</si>
  <si>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</si>
  <si>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</si>
  <si>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</si>
  <si>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</si>
  <si>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</si>
  <si>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</si>
  <si>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</si>
  <si>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</si>
  <si>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</si>
  <si>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</si>
  <si>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</si>
  <si>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</si>
  <si>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</si>
  <si>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</si>
  <si>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</si>
  <si>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</si>
  <si>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</si>
  <si>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</si>
  <si>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</si>
  <si>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</si>
  <si>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</si>
  <si>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</si>
  <si>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</si>
  <si>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</si>
  <si>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</si>
  <si>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</si>
  <si>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</si>
  <si>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</si>
  <si>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</si>
  <si>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</si>
  <si>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</si>
  <si>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</si>
  <si>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</si>
  <si>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</si>
  <si>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</si>
  <si>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</si>
  <si>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</si>
  <si>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</si>
  <si>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</si>
  <si>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</si>
  <si>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</si>
  <si>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</si>
  <si>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</si>
  <si>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</si>
  <si>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</si>
  <si>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</si>
  <si>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</si>
  <si>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</si>
  <si>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</si>
  <si>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</si>
  <si>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</si>
  <si>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</si>
  <si>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</si>
  <si>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</si>
  <si>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</si>
  <si>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</si>
  <si>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</si>
  <si>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</si>
  <si>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</si>
  <si>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</si>
  <si>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</si>
  <si>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</si>
  <si>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</si>
  <si>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</si>
  <si>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</si>
  <si>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</si>
  <si>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</si>
  <si>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</si>
  <si>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</si>
  <si>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</si>
  <si>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</si>
  <si>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</si>
  <si>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</si>
  <si>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</si>
  <si>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</si>
  <si>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</si>
  <si>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</si>
  <si>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</si>
  <si>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</si>
  <si>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</si>
  <si>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</si>
  <si>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</si>
  <si>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</si>
  <si>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</si>
  <si>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</si>
  <si>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</si>
  <si>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</si>
  <si>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</si>
  <si>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</si>
  <si>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</si>
  <si>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</si>
  <si>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</si>
  <si>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</si>
  <si>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</si>
  <si>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</si>
  <si>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</si>
  <si>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</si>
  <si>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</si>
  <si>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</si>
  <si>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</si>
  <si>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</si>
  <si>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</si>
  <si>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</si>
  <si>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</si>
  <si>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</si>
  <si>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</si>
  <si>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</si>
  <si>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</si>
  <si>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</si>
  <si>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</si>
  <si>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</si>
  <si>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</si>
  <si>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</si>
  <si>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</si>
  <si>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</si>
  <si>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</si>
  <si>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</si>
  <si>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</si>
  <si>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</si>
  <si>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</si>
  <si>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</si>
  <si>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</si>
  <si>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</si>
  <si>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</si>
  <si>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</si>
  <si>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</si>
  <si>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</si>
  <si>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</si>
  <si>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</si>
  <si>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</si>
  <si>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</si>
  <si>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</si>
  <si>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</si>
  <si>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</si>
  <si>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</si>
  <si>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</si>
  <si>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</si>
  <si>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</si>
  <si>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</si>
  <si>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</si>
  <si>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</si>
  <si>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</si>
  <si>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</si>
  <si>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</si>
  <si>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</si>
  <si>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</si>
  <si>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</si>
  <si>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</si>
  <si>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</si>
  <si>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</si>
  <si>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</si>
  <si>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</si>
  <si>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</si>
  <si>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</si>
  <si>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</si>
  <si>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</si>
  <si>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</si>
  <si>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</si>
  <si>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</si>
  <si>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</si>
  <si>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</si>
  <si>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</si>
  <si>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</si>
  <si>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</si>
  <si>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</si>
  <si>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</si>
  <si>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</si>
  <si>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</si>
  <si>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</si>
  <si>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</si>
  <si>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</si>
  <si>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</si>
  <si>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</si>
  <si>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</si>
  <si>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</si>
  <si>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</si>
  <si>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</si>
  <si>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</si>
  <si>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</si>
  <si>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</si>
  <si>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</si>
  <si>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</si>
  <si>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</si>
  <si>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</si>
  <si>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</si>
  <si>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</si>
  <si>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</si>
  <si>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</si>
  <si>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</si>
  <si>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</si>
  <si>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</si>
  <si>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</si>
  <si>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</si>
  <si>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</si>
  <si>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</si>
  <si>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</si>
  <si>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</si>
  <si>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</si>
  <si>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</si>
  <si>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</si>
  <si>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</si>
  <si>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</si>
  <si>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</si>
  <si>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</si>
  <si>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</si>
  <si>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</si>
  <si>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</si>
  <si>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</si>
  <si>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</si>
  <si>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</si>
  <si>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</si>
  <si>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</si>
  <si>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</si>
  <si>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</si>
  <si>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</si>
  <si>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</si>
  <si>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</si>
  <si>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</si>
  <si>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</si>
  <si>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</si>
  <si>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</si>
  <si>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</si>
  <si>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</si>
  <si>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</si>
  <si>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</si>
  <si>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</si>
  <si>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</si>
  <si>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</si>
  <si>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</si>
  <si>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</si>
  <si>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</si>
  <si>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</si>
  <si>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</si>
  <si>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</si>
  <si>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</si>
  <si>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</si>
  <si>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</si>
  <si>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</si>
  <si>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</si>
  <si>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</si>
  <si>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</si>
  <si>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</si>
  <si>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</si>
  <si>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</si>
  <si>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</si>
  <si>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</si>
  <si>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</si>
  <si>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</si>
  <si>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</si>
  <si>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</si>
  <si>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</si>
  <si>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</si>
  <si>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</si>
  <si>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</si>
  <si>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</si>
  <si>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</si>
  <si>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</si>
  <si>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</si>
  <si>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</si>
  <si>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</si>
  <si>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</si>
  <si>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</si>
  <si>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</si>
  <si>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</si>
  <si>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</si>
  <si>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</si>
  <si>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</si>
  <si>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</si>
  <si>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</si>
  <si>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</si>
  <si>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</si>
  <si>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</si>
  <si>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</si>
  <si>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</si>
  <si>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</si>
  <si>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</si>
  <si>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</si>
  <si>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</si>
  <si>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</si>
  <si>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</si>
  <si>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</si>
  <si>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</si>
  <si>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</si>
  <si>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</si>
  <si>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</si>
  <si>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</si>
  <si>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</si>
  <si>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</si>
  <si>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</si>
  <si>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</si>
  <si>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</si>
  <si>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</si>
  <si>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</si>
  <si>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</si>
  <si>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</si>
  <si>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</si>
  <si>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</si>
  <si>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</si>
  <si>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</si>
  <si>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</si>
  <si>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</si>
  <si>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</si>
  <si>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</si>
  <si>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</si>
  <si>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</si>
  <si>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</si>
  <si>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</si>
  <si>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</si>
  <si>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</si>
  <si>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</si>
  <si>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</si>
  <si>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</si>
  <si>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</si>
  <si>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</si>
  <si>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</si>
  <si>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</si>
  <si>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</si>
  <si>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</si>
  <si>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</si>
  <si>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</si>
  <si>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</si>
  <si>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</si>
  <si>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</si>
  <si>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</si>
  <si>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</si>
  <si>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</si>
  <si>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</si>
  <si>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</si>
  <si>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</si>
  <si>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</si>
  <si>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</si>
  <si>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</si>
  <si>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</si>
  <si>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</si>
  <si>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</si>
  <si>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</si>
  <si>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</si>
  <si>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</si>
  <si>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</si>
  <si>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</si>
  <si>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</si>
  <si>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</si>
  <si>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</si>
  <si>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</si>
  <si>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</si>
  <si>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</si>
  <si>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</si>
  <si>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</si>
  <si>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</si>
  <si>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</si>
  <si>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</si>
  <si>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</si>
  <si>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</si>
  <si>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</si>
  <si>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</si>
  <si>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</si>
  <si>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</si>
  <si>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</si>
  <si>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</si>
  <si>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</si>
  <si>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</si>
  <si>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</si>
  <si>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</si>
  <si>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</si>
  <si>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</si>
  <si>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</si>
  <si>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</si>
  <si>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</si>
  <si>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</si>
  <si>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</si>
  <si>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</si>
  <si>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</si>
  <si>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</si>
  <si>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</si>
  <si>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</si>
  <si>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</si>
  <si>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</si>
  <si>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</si>
  <si>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</si>
  <si>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</si>
  <si>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</si>
  <si>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</si>
  <si>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</si>
  <si>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</si>
  <si>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</si>
  <si>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</si>
  <si>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</si>
  <si>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</si>
  <si>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</si>
  <si>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</si>
  <si>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</si>
  <si>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</si>
  <si>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</si>
  <si>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</si>
  <si>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</si>
  <si>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</si>
  <si>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</si>
  <si>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</si>
  <si>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</si>
  <si>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</si>
  <si>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</si>
  <si>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</si>
  <si>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</si>
  <si>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</si>
  <si>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</si>
  <si>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</si>
  <si>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</si>
  <si>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</si>
  <si>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</si>
  <si>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</si>
  <si>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</si>
  <si>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</si>
  <si>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</si>
  <si>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</si>
  <si>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</si>
  <si>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</si>
  <si>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</si>
  <si>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</si>
  <si>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</si>
  <si>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</si>
  <si>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</si>
  <si>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</si>
  <si>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</si>
  <si>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</si>
  <si>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</si>
  <si>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</si>
  <si>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</si>
  <si>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</si>
  <si>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</si>
  <si>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</si>
  <si>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</si>
  <si>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</si>
  <si>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</si>
  <si>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</si>
  <si>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</si>
  <si>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</si>
  <si>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</si>
  <si>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</si>
  <si>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</si>
  <si>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</si>
  <si>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</si>
  <si>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</si>
  <si>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</si>
  <si>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</si>
  <si>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</si>
  <si>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</si>
  <si>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</si>
  <si>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</si>
  <si>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</si>
  <si>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</si>
  <si>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</si>
  <si>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</si>
  <si>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</si>
  <si>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</si>
  <si>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</si>
  <si>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</si>
  <si>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</si>
  <si>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</si>
  <si>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</si>
  <si>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</si>
  <si>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</si>
  <si>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</si>
  <si>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</si>
  <si>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</si>
  <si>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</si>
  <si>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</si>
  <si>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</si>
  <si>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</si>
  <si>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</si>
  <si>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</si>
  <si>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</si>
  <si>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</si>
  <si>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</si>
  <si>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</si>
  <si>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</si>
  <si>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</si>
  <si>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</si>
  <si>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</si>
  <si>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</si>
  <si>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</si>
  <si>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</si>
  <si>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</si>
  <si>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</si>
  <si>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</si>
  <si>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</si>
  <si>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</si>
  <si>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</si>
  <si>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</si>
  <si>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</si>
  <si>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</si>
  <si>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</si>
  <si>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</si>
  <si>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</si>
  <si>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</si>
  <si>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</si>
  <si>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</si>
  <si>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</si>
  <si>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</si>
  <si>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</si>
  <si>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</si>
  <si>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</si>
  <si>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</si>
  <si>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</si>
  <si>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</si>
  <si>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</si>
  <si>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</si>
  <si>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</si>
  <si>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</si>
  <si>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</si>
  <si>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</si>
  <si>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</si>
  <si>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</si>
  <si>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</si>
  <si>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</si>
  <si>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</si>
  <si>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</si>
  <si>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</si>
  <si>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</si>
  <si>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</si>
  <si>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</si>
  <si>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</si>
  <si>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</si>
  <si>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</si>
  <si>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</si>
  <si>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</si>
  <si>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</si>
  <si>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</si>
  <si>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</si>
  <si>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</si>
  <si>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</si>
  <si>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</si>
  <si>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</si>
  <si>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</si>
  <si>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</si>
  <si>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</si>
  <si>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</si>
  <si>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</si>
  <si>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</si>
  <si>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</si>
  <si>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</si>
  <si>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</si>
  <si>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</si>
  <si>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</si>
  <si>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</si>
  <si>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</si>
  <si>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</si>
  <si>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</si>
  <si>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</si>
  <si>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</si>
  <si>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</si>
  <si>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</si>
  <si>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</si>
  <si>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</si>
  <si>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</si>
  <si>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</si>
  <si>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</si>
  <si>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</si>
  <si>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</si>
  <si>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</si>
  <si>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</si>
  <si>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</si>
  <si>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</si>
  <si>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</si>
  <si>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</si>
  <si>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</si>
  <si>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</si>
  <si>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</si>
  <si>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</si>
  <si>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</si>
  <si>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</si>
  <si>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</si>
  <si>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</si>
  <si>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</si>
  <si>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</si>
  <si>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</si>
  <si>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</si>
  <si>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</si>
  <si>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</si>
  <si>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</si>
  <si>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</si>
  <si>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</si>
  <si>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</si>
  <si>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</si>
  <si>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</si>
  <si>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</si>
  <si>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</si>
  <si>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</si>
  <si>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</si>
  <si>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</si>
  <si>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</si>
  <si>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</si>
  <si>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</si>
  <si>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</si>
  <si>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</si>
  <si>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</si>
  <si>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</si>
  <si>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</si>
  <si>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</si>
  <si>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</si>
  <si>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</si>
  <si>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</si>
  <si>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</si>
  <si>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</si>
  <si>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</si>
  <si>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</si>
  <si>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</si>
  <si>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</si>
  <si>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</si>
  <si>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</si>
  <si>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</si>
  <si>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</si>
  <si>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</si>
  <si>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</si>
  <si>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</si>
  <si>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</si>
  <si>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</si>
  <si>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</si>
  <si>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</si>
  <si>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</si>
  <si>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</si>
  <si>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</si>
  <si>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</si>
  <si>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</si>
  <si>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</si>
  <si>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</si>
  <si>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</si>
  <si>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</si>
  <si>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</si>
  <si>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</si>
  <si>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</si>
  <si>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</si>
  <si>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</si>
  <si>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</si>
  <si>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</si>
  <si>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</si>
  <si>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</si>
  <si>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</si>
  <si>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</si>
  <si>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</si>
  <si>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</si>
  <si>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</si>
  <si>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</si>
  <si>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</si>
  <si>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</si>
  <si>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</si>
  <si>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</si>
  <si>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</si>
  <si>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</si>
  <si>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</si>
  <si>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</si>
  <si>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</si>
  <si>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</si>
  <si>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</si>
  <si>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</si>
  <si>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</si>
  <si>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</si>
  <si>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</si>
  <si>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</si>
  <si>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</si>
  <si>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</si>
  <si>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</si>
  <si>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</si>
  <si>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</si>
  <si>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</si>
  <si>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</si>
  <si>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</si>
  <si>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</si>
  <si>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</si>
  <si>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</si>
  <si>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</si>
  <si>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</si>
  <si>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</si>
  <si>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</si>
  <si>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</si>
  <si>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</si>
  <si>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</si>
  <si>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</si>
  <si>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</si>
  <si>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</si>
  <si>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</si>
  <si>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</si>
  <si>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</si>
  <si>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</si>
  <si>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</si>
  <si>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</si>
  <si>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</si>
  <si>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</si>
  <si>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</si>
  <si>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</si>
  <si>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</si>
  <si>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</si>
  <si>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</si>
  <si>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</si>
  <si>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</si>
  <si>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</si>
  <si>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</si>
  <si>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</si>
  <si>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</si>
  <si>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</si>
  <si>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</si>
  <si>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</si>
  <si>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</si>
  <si>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</si>
  <si>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</si>
  <si>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</si>
  <si>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</si>
  <si>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</si>
  <si>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</si>
  <si>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</si>
  <si>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</si>
  <si>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</si>
  <si>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</si>
  <si>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</si>
  <si>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</si>
  <si>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</si>
  <si>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</si>
  <si>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</si>
  <si>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</si>
  <si>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</si>
  <si>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</si>
  <si>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</si>
  <si>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</si>
  <si>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</si>
  <si>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</si>
  <si>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</si>
  <si>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</si>
  <si>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</si>
  <si>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</si>
  <si>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</si>
  <si>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</si>
  <si>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</si>
  <si>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</si>
  <si>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</si>
  <si>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</si>
  <si>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</si>
  <si>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</si>
  <si>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</si>
  <si>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</si>
  <si>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</si>
  <si>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</si>
  <si>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</si>
  <si>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</si>
  <si>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</si>
  <si>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</si>
  <si>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</si>
  <si>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</si>
  <si>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</si>
  <si>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</si>
  <si>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</si>
  <si>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</si>
  <si>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</si>
  <si>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</si>
  <si>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</si>
  <si>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</si>
  <si>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</si>
  <si>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</si>
  <si>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</si>
  <si>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</si>
  <si>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</si>
  <si>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</si>
  <si>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</si>
  <si>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</si>
  <si>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</si>
  <si>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</si>
  <si>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</si>
  <si>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</si>
  <si>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</si>
  <si>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</si>
  <si>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</si>
  <si>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</si>
  <si>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</si>
  <si>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</si>
  <si>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</si>
  <si>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</si>
  <si>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</si>
  <si>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</si>
  <si>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</si>
  <si>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</si>
  <si>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</si>
  <si>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</si>
  <si>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</si>
  <si>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</si>
  <si>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</si>
  <si>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</si>
  <si>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</si>
  <si>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</si>
  <si>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</si>
  <si>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</si>
  <si>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</si>
  <si>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</si>
  <si>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</si>
  <si>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</si>
  <si>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</si>
  <si>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</si>
  <si>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</si>
  <si>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</si>
  <si>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</si>
  <si>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</si>
  <si>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</si>
  <si>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</si>
  <si>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</si>
  <si>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</si>
  <si>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</si>
  <si>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</si>
  <si>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</si>
  <si>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</si>
  <si>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</si>
  <si>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</si>
  <si>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</si>
  <si>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</si>
  <si>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</si>
  <si>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</si>
  <si>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</si>
  <si>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</si>
  <si>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</si>
  <si>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</si>
  <si>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</si>
  <si>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</si>
  <si>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</si>
  <si>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</si>
  <si>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</si>
  <si>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</si>
  <si>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</si>
  <si>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</si>
  <si>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</si>
  <si>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</si>
  <si>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</si>
  <si>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</si>
  <si>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</si>
  <si>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</si>
  <si>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</si>
  <si>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</si>
  <si>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</si>
  <si>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</si>
  <si>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</si>
  <si>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</si>
  <si>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</si>
  <si>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</si>
  <si>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</si>
  <si>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</si>
  <si>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</si>
  <si>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</si>
  <si>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</si>
  <si>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</si>
  <si>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</si>
  <si>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</si>
  <si>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</si>
  <si>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</si>
  <si>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</si>
  <si>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</si>
  <si>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</si>
  <si>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</si>
  <si>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</si>
  <si>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</si>
  <si>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</si>
  <si>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</si>
  <si>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</si>
  <si>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</si>
  <si>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</si>
  <si>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</si>
  <si>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</si>
  <si>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</si>
  <si>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</si>
  <si>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</si>
  <si>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</si>
  <si>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</si>
  <si>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</si>
  <si>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</si>
  <si>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</si>
  <si>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</si>
  <si>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</si>
  <si>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</si>
  <si>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</si>
  <si>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</si>
  <si>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</si>
  <si>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</si>
  <si>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</si>
  <si>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</si>
  <si>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</si>
  <si>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</si>
  <si>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</si>
  <si>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</si>
  <si>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</si>
  <si>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</si>
  <si>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</si>
  <si>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</si>
  <si>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</si>
  <si>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</si>
  <si>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</si>
  <si>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</si>
  <si>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</si>
  <si>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</si>
  <si>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</si>
  <si>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</si>
  <si>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</si>
  <si>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</si>
  <si>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</si>
  <si>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</si>
  <si>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</si>
  <si>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</si>
  <si>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</si>
  <si>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</si>
  <si>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</si>
  <si>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</si>
  <si>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</si>
  <si>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</si>
  <si>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</si>
  <si>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</si>
  <si>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</si>
  <si>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</si>
  <si>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</si>
  <si>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</si>
  <si>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</si>
  <si>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</si>
  <si>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</si>
  <si>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</si>
  <si>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</si>
  <si>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</si>
  <si>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</si>
  <si>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</si>
  <si>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</si>
  <si>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</si>
  <si>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</si>
  <si>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</si>
  <si>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</si>
  <si>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</si>
  <si>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</si>
  <si>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</si>
  <si>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</si>
  <si>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</si>
  <si>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</si>
  <si>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</si>
  <si>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</si>
  <si>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</si>
  <si>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</si>
  <si>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</si>
  <si>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</si>
  <si>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</si>
  <si>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</si>
  <si>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</si>
  <si>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</si>
  <si>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</si>
  <si>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</si>
  <si>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</si>
  <si>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</si>
  <si>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</si>
  <si>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</si>
  <si>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</si>
  <si>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</si>
  <si>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</si>
  <si>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</si>
  <si>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</si>
  <si>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</si>
  <si>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</si>
  <si>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</si>
  <si>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</si>
  <si>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</si>
  <si>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</si>
  <si>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</si>
  <si>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</si>
  <si>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</si>
  <si>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</si>
  <si>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</si>
  <si>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</si>
  <si>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</si>
  <si>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</si>
  <si>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</si>
  <si>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</si>
  <si>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</si>
  <si>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</si>
  <si>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</si>
  <si>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</si>
  <si>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</si>
  <si>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</si>
  <si>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</si>
  <si>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</si>
  <si>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</si>
  <si>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</si>
  <si>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</si>
  <si>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</si>
  <si>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</si>
  <si>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</si>
  <si>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</si>
  <si>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</si>
  <si>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</si>
  <si>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</si>
  <si>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</si>
  <si>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</si>
  <si>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</si>
  <si>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</si>
  <si>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</si>
  <si>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</si>
  <si>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</si>
  <si>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</si>
  <si>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</si>
  <si>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</si>
  <si>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</si>
  <si>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</si>
  <si>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</si>
  <si>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</si>
  <si>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</si>
  <si>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</si>
  <si>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</si>
  <si>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</si>
  <si>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</si>
  <si>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</si>
  <si>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</si>
  <si>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</si>
  <si>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</si>
  <si>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</si>
  <si>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</si>
  <si>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</si>
  <si>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</si>
  <si>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</si>
  <si>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</si>
  <si>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</si>
  <si>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</si>
  <si>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</si>
  <si>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</si>
  <si>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</si>
  <si>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</si>
  <si>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</si>
  <si>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</si>
  <si>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</si>
  <si>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</si>
  <si>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</si>
  <si>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</si>
  <si>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</si>
  <si>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</si>
  <si>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</si>
  <si>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</si>
  <si>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</si>
  <si>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</si>
  <si>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</si>
  <si>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</si>
  <si>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</si>
  <si>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</si>
  <si>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</si>
  <si>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</si>
  <si>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</si>
  <si>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</si>
  <si>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</si>
  <si>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</si>
  <si>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</si>
  <si>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</si>
  <si>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</si>
  <si>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</si>
  <si>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</si>
  <si>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</si>
  <si>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</si>
  <si>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</si>
  <si>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</si>
  <si>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</si>
  <si>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</si>
  <si>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</si>
  <si>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</si>
  <si>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</si>
  <si>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</si>
  <si>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</si>
  <si>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</si>
  <si>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</si>
  <si>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</si>
  <si>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</si>
  <si>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</si>
  <si>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</si>
  <si>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</si>
  <si>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</si>
  <si>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</si>
  <si>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</si>
  <si>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</si>
  <si>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</si>
  <si>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</si>
  <si>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</si>
  <si>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</si>
  <si>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</si>
  <si>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</si>
  <si>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</si>
  <si>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</si>
  <si>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</si>
  <si>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</si>
  <si>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</si>
  <si>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</si>
  <si>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</si>
  <si>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</si>
  <si>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</si>
  <si>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</si>
  <si>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</si>
  <si>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</si>
  <si>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</si>
  <si>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</si>
  <si>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</si>
  <si>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</si>
  <si>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</si>
  <si>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</si>
  <si>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</si>
  <si>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</si>
  <si>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</si>
  <si>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</si>
  <si>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</si>
  <si>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</si>
  <si>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</si>
  <si>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</si>
  <si>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</si>
  <si>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</si>
  <si>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</si>
  <si>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</si>
  <si>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</si>
  <si>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</si>
  <si>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</si>
  <si>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</si>
  <si>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</si>
  <si>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</si>
  <si>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</si>
  <si>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</si>
  <si>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</si>
  <si>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</si>
  <si>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</si>
  <si>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</si>
  <si>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</si>
  <si>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</si>
  <si>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</si>
  <si>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</si>
  <si>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</si>
  <si>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</si>
  <si>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</si>
  <si>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</si>
  <si>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</si>
  <si>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</si>
  <si>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</si>
  <si>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</si>
  <si>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</si>
  <si>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</si>
  <si>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</si>
  <si>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</si>
  <si>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</si>
  <si>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</si>
  <si>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</si>
  <si>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</si>
  <si>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</si>
  <si>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</si>
  <si>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</si>
  <si>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</si>
  <si>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</si>
  <si>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</si>
  <si>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</si>
  <si>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</si>
  <si>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</si>
  <si>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</si>
  <si>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</si>
  <si>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</si>
  <si>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</si>
  <si>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</si>
  <si>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</si>
  <si>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</si>
  <si>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</si>
  <si>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</si>
  <si>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</si>
  <si>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</si>
  <si>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</si>
  <si>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</si>
  <si>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</si>
  <si>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</si>
  <si>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</si>
  <si>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</si>
  <si>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</si>
  <si>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</si>
  <si>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</si>
  <si>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</si>
  <si>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</si>
  <si>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</si>
  <si>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</si>
  <si>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</si>
  <si>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</si>
  <si>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</si>
  <si>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</si>
  <si>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</si>
  <si>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</si>
  <si>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</si>
  <si>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</si>
  <si>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</si>
  <si>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</si>
  <si>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</si>
  <si>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</si>
  <si>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</si>
  <si>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</si>
  <si>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</si>
  <si>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</si>
  <si>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</si>
  <si>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</si>
  <si>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</si>
  <si>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</si>
  <si>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</si>
  <si>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</si>
  <si>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</si>
  <si>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</si>
  <si>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</si>
  <si>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</si>
  <si>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</si>
  <si>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</si>
  <si>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</si>
  <si>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</si>
  <si>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</si>
  <si>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</si>
  <si>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</si>
  <si>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</si>
  <si>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</si>
  <si>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</si>
  <si>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</si>
  <si>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</si>
  <si>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</si>
  <si>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</si>
  <si>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</si>
  <si>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</si>
  <si>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</si>
  <si>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</si>
  <si>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</si>
  <si>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</si>
  <si>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</si>
  <si>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</si>
  <si>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</si>
  <si>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</si>
  <si>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</si>
  <si>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</si>
  <si>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</si>
  <si>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</si>
  <si>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</si>
  <si>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</si>
  <si>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</si>
  <si>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</si>
  <si>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</si>
  <si>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</si>
  <si>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</si>
  <si>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</si>
  <si>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</si>
  <si>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</si>
  <si>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</si>
  <si>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</si>
  <si>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</si>
  <si>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</si>
  <si>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</si>
  <si>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</si>
  <si>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</si>
  <si>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</si>
  <si>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</si>
  <si>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</si>
  <si>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</si>
  <si>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</si>
  <si>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</si>
  <si>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</si>
  <si>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</si>
  <si>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</si>
  <si>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</si>
  <si>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</si>
  <si>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</si>
  <si>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</si>
  <si>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</si>
  <si>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</si>
  <si>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</si>
  <si>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</si>
  <si>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</si>
  <si>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</si>
  <si>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</si>
  <si>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</si>
  <si>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</si>
  <si>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</si>
  <si>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</si>
  <si>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</si>
  <si>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</si>
  <si>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</si>
  <si>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</si>
  <si>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</si>
  <si>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</si>
  <si>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</si>
  <si>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</si>
  <si>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</si>
  <si>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</si>
  <si>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</si>
  <si>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</si>
  <si>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</si>
  <si>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</si>
  <si>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</si>
  <si>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</si>
  <si>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</si>
  <si>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</si>
  <si>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</si>
  <si>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</si>
  <si>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</si>
  <si>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</si>
  <si>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</si>
  <si>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</si>
  <si>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</si>
  <si>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</si>
  <si>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</si>
  <si>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</si>
  <si>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</si>
  <si>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</si>
  <si>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</si>
  <si>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</si>
  <si>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</si>
  <si>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</si>
  <si>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</si>
  <si>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</si>
  <si>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</si>
  <si>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</si>
  <si>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</si>
  <si>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</si>
  <si>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</si>
  <si>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</si>
  <si>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</si>
  <si>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</si>
  <si>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</si>
  <si>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</si>
  <si>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</si>
  <si>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</si>
  <si>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</si>
  <si>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</si>
  <si>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</si>
  <si>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</si>
  <si>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</si>
  <si>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</si>
  <si>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</si>
  <si>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</si>
  <si>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</si>
  <si>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</si>
  <si>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</si>
  <si>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</si>
  <si>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</si>
  <si>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</si>
  <si>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</si>
  <si>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</si>
  <si>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</si>
  <si>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</si>
  <si>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</si>
  <si>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</si>
  <si>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</si>
  <si>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</si>
  <si>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</si>
  <si>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</si>
  <si>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</si>
  <si>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</si>
  <si>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</si>
  <si>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</si>
  <si>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</si>
  <si>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</si>
  <si>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</si>
  <si>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</si>
  <si>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</si>
  <si>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</si>
  <si>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</si>
  <si>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</si>
  <si>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</si>
  <si>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</si>
  <si>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</si>
  <si>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</si>
  <si>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</si>
  <si>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</si>
  <si>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</si>
  <si>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</si>
  <si>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</si>
  <si>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</si>
  <si>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</si>
  <si>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</si>
  <si>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</si>
  <si>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</si>
  <si>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</si>
  <si>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</si>
  <si>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</si>
  <si>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</si>
  <si>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</si>
  <si>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</si>
  <si>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</si>
  <si>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</si>
  <si>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</si>
  <si>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</si>
  <si>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</si>
  <si>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</si>
  <si>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</si>
  <si>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</si>
  <si>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</si>
  <si>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</si>
  <si>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</si>
  <si>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</si>
  <si>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</si>
  <si>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</si>
  <si>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</si>
  <si>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</si>
  <si>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</si>
  <si>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</si>
  <si>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</si>
  <si>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</si>
  <si>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</si>
  <si>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</si>
  <si>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</si>
  <si>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</si>
  <si>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</si>
  <si>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</si>
  <si>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</si>
  <si>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</si>
  <si>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</si>
  <si>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</si>
  <si>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</si>
  <si>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</si>
  <si>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</si>
  <si>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</si>
  <si>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</si>
  <si>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</si>
  <si>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</si>
  <si>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</si>
  <si>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</si>
  <si>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</si>
  <si>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</si>
  <si>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</si>
  <si>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</si>
  <si>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</si>
  <si>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</si>
  <si>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</si>
  <si>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</si>
  <si>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</si>
  <si>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</si>
  <si>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</si>
  <si>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</si>
  <si>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</si>
  <si>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</si>
  <si>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</si>
  <si>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</si>
  <si>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</si>
  <si>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</si>
  <si>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</si>
  <si>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</si>
  <si>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</si>
  <si>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</si>
  <si>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</si>
  <si>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</si>
  <si>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</si>
  <si>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</si>
  <si>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</si>
  <si>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</si>
  <si>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</si>
  <si>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</si>
  <si>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</si>
  <si>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</si>
  <si>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</si>
  <si>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</si>
  <si>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</si>
  <si>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</si>
  <si>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</si>
  <si>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</si>
  <si>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</si>
  <si>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</si>
  <si>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</si>
  <si>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</si>
  <si>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</si>
  <si>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</si>
  <si>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</si>
  <si>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</si>
  <si>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</si>
  <si>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</si>
  <si>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</si>
  <si>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</si>
  <si>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</si>
  <si>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</si>
  <si>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</si>
  <si>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</si>
  <si>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</si>
  <si>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</si>
  <si>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</si>
  <si>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</si>
  <si>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</si>
  <si>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</si>
  <si>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</si>
  <si>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</si>
  <si>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</si>
  <si>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</si>
  <si>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</si>
  <si>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</si>
  <si>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</si>
  <si>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</si>
  <si>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</si>
  <si>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</si>
  <si>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</si>
  <si>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</si>
  <si>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</si>
  <si>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</si>
  <si>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</si>
  <si>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</si>
  <si>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</si>
  <si>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</si>
  <si>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</si>
  <si>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</si>
  <si>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</si>
  <si>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</si>
  <si>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</si>
  <si>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</si>
  <si>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</si>
  <si>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</si>
  <si>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</si>
  <si>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</si>
  <si>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</si>
  <si>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</si>
  <si>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</si>
  <si>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</si>
  <si>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</si>
  <si>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</si>
  <si>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</si>
  <si>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</si>
  <si>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</si>
  <si>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</si>
  <si>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</si>
  <si>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</si>
  <si>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</si>
  <si>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</si>
  <si>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</si>
  <si>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</si>
  <si>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</si>
  <si>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</si>
  <si>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</si>
  <si>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</si>
  <si>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</si>
  <si>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</si>
  <si>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</si>
  <si>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</si>
  <si>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</si>
  <si>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</si>
  <si>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</si>
  <si>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</si>
  <si>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</si>
  <si>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</si>
  <si>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</si>
  <si>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</si>
  <si>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</si>
  <si>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</si>
  <si>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</si>
  <si>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</si>
  <si>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</si>
  <si>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</si>
  <si>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</si>
  <si>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</si>
  <si>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</si>
  <si>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</si>
  <si>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</si>
  <si>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</si>
  <si>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</si>
  <si>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</si>
  <si>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</si>
  <si>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</si>
  <si>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</si>
  <si>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</si>
  <si>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</si>
  <si>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</si>
  <si>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</si>
  <si>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</si>
  <si>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</si>
  <si>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</si>
  <si>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</si>
  <si>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</si>
  <si>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</si>
  <si>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</si>
  <si>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</si>
  <si>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</si>
  <si>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</si>
  <si>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</si>
  <si>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</si>
  <si>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</si>
  <si>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</si>
  <si>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</si>
  <si>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</si>
  <si>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</si>
  <si>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</si>
  <si>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</si>
  <si>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</si>
  <si>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</si>
  <si>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</si>
  <si>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</si>
  <si>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</si>
  <si>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</si>
  <si>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</si>
  <si>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</si>
  <si>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</si>
  <si>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</si>
  <si>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</si>
  <si>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</si>
  <si>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</si>
  <si>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</si>
  <si>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</si>
  <si>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</si>
  <si>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</si>
  <si>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</si>
  <si>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</si>
  <si>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</si>
  <si>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</si>
  <si>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</si>
  <si>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</si>
  <si>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</si>
  <si>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</si>
  <si>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</si>
  <si>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</si>
  <si>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</si>
  <si>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</si>
  <si>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</si>
  <si>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</si>
  <si>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</si>
  <si>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</si>
  <si>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</si>
  <si>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</si>
  <si>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</si>
  <si>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</si>
  <si>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</si>
  <si>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</si>
  <si>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</si>
  <si>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</si>
  <si>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</si>
  <si>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</si>
  <si>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</si>
  <si>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</si>
  <si>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</si>
  <si>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</si>
  <si>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</si>
  <si>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</si>
  <si>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</si>
  <si>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</si>
  <si>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</si>
  <si>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</si>
  <si>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</si>
  <si>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</si>
  <si>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</si>
  <si>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</si>
  <si>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</si>
  <si>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</si>
  <si>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</si>
  <si>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</si>
  <si>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</si>
  <si>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</si>
  <si>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</si>
  <si>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</si>
  <si>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</si>
  <si>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</si>
  <si>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</si>
  <si>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</si>
  <si>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</si>
  <si>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</si>
  <si>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</si>
  <si>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</si>
  <si>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</si>
  <si>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</si>
  <si>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</si>
  <si>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</si>
  <si>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</si>
  <si>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</si>
  <si>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</si>
  <si>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</si>
  <si>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</si>
  <si>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</si>
  <si>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</si>
  <si>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</si>
  <si>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</si>
  <si>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</si>
  <si>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</si>
  <si>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</si>
  <si>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</si>
  <si>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</si>
  <si>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</si>
  <si>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</si>
  <si>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</si>
  <si>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</si>
  <si>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</si>
  <si>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</si>
  <si>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</si>
  <si>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</si>
  <si>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</si>
  <si>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</si>
  <si>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</si>
  <si>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</si>
  <si>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</si>
  <si>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</si>
  <si>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</si>
  <si>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</si>
  <si>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</si>
  <si>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</si>
  <si>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</si>
  <si>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</si>
  <si>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</si>
  <si>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</si>
  <si>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</si>
  <si>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</si>
  <si>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</si>
  <si>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</si>
  <si>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</si>
  <si>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</si>
  <si>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</si>
  <si>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</si>
  <si>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</si>
  <si>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</si>
  <si>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</si>
  <si>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</si>
  <si>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</si>
  <si>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</si>
  <si>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</si>
  <si>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</si>
  <si>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</si>
  <si>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</si>
  <si>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</si>
  <si>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</si>
  <si>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</si>
  <si>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</si>
  <si>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</si>
  <si>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</si>
  <si>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</si>
  <si>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</si>
  <si>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</si>
  <si>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</si>
  <si>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</si>
  <si>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</si>
  <si>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</si>
  <si>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</si>
  <si>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</si>
  <si>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</si>
  <si>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</si>
  <si>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</si>
  <si>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</si>
  <si>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</si>
  <si>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</si>
  <si>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</si>
  <si>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</si>
  <si>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</si>
  <si>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</si>
  <si>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</si>
  <si>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</si>
  <si>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</si>
  <si>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</si>
  <si>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</si>
  <si>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</si>
  <si>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</si>
  <si>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</si>
  <si>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</si>
  <si>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</si>
  <si>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</si>
  <si>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</si>
  <si>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</si>
  <si>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</si>
  <si>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</si>
  <si>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</si>
  <si>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</si>
  <si>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</si>
  <si>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</si>
  <si>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</si>
  <si>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</si>
  <si>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</si>
  <si>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</si>
  <si>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</si>
  <si>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</si>
  <si>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</si>
  <si>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</si>
  <si>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</si>
  <si>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</si>
  <si>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</si>
  <si>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</si>
  <si>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</si>
  <si>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</si>
  <si>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</si>
  <si>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</si>
  <si>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</si>
  <si>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</si>
  <si>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</si>
  <si>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</si>
  <si>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</si>
  <si>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</si>
  <si>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</si>
  <si>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</si>
  <si>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</si>
  <si>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</si>
  <si>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</si>
  <si>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</si>
  <si>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</si>
  <si>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</si>
  <si>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</si>
  <si>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</si>
  <si>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</si>
  <si>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</si>
  <si>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</si>
  <si>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</si>
  <si>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</si>
  <si>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</si>
  <si>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</si>
  <si>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</si>
  <si>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</si>
  <si>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</si>
  <si>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</si>
  <si>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</si>
  <si>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</si>
  <si>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</si>
  <si>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</si>
  <si>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</si>
  <si>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</si>
  <si>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</si>
  <si>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</si>
  <si>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</si>
  <si>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</si>
  <si>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</si>
  <si>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</si>
  <si>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</si>
  <si>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</si>
  <si>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</si>
  <si>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</si>
  <si>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</si>
  <si>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</si>
  <si>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</si>
  <si>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</si>
  <si>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</si>
  <si>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</si>
  <si>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</si>
  <si>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</si>
  <si>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</si>
  <si>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</si>
  <si>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</si>
  <si>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</si>
  <si>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</si>
  <si>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</si>
  <si>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</si>
  <si>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</si>
  <si>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</si>
  <si>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</si>
  <si>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</si>
  <si>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</si>
  <si>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</si>
  <si>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</si>
  <si>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</si>
  <si>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</si>
  <si>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</si>
  <si>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</si>
  <si>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</si>
  <si>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</si>
  <si>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</si>
  <si>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</si>
  <si>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</si>
  <si>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</si>
  <si>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</si>
  <si>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</si>
  <si>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</si>
  <si>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</si>
  <si>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</si>
  <si>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</si>
  <si>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</si>
  <si>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</si>
  <si>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</si>
  <si>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</si>
  <si>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</si>
  <si>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</si>
  <si>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</si>
  <si>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</si>
  <si>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</si>
  <si>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</si>
  <si>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</si>
  <si>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</si>
  <si>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</si>
  <si>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</si>
  <si>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</si>
  <si>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</si>
  <si>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</si>
  <si>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</si>
  <si>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</si>
  <si>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</si>
  <si>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</si>
  <si>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</si>
  <si>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</si>
  <si>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</si>
  <si>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</si>
  <si>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</si>
  <si>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</si>
  <si>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</si>
  <si>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</si>
  <si>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</si>
  <si>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</si>
  <si>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</si>
  <si>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</si>
  <si>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</si>
  <si>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</si>
  <si>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</si>
  <si>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</si>
  <si>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</si>
  <si>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</si>
  <si>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</si>
  <si>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</si>
  <si>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</si>
  <si>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</si>
  <si>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</si>
  <si>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</si>
  <si>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</si>
  <si>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</si>
  <si>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</si>
  <si>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</si>
  <si>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</si>
  <si>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</si>
  <si>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</si>
  <si>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</si>
  <si>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</si>
  <si>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</si>
  <si>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</si>
  <si>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</si>
  <si>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</si>
  <si>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</si>
  <si>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</si>
  <si>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</si>
  <si>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</si>
  <si>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</si>
  <si>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</si>
  <si>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</si>
  <si>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</si>
  <si>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</si>
  <si>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</si>
  <si>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</si>
  <si>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</si>
  <si>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</si>
  <si>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</si>
  <si>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</si>
  <si>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</si>
  <si>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</si>
  <si>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</si>
  <si>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</si>
  <si>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</si>
  <si>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</si>
  <si>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</si>
  <si>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</si>
  <si>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</si>
  <si>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</si>
  <si>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</si>
  <si>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</si>
  <si>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</si>
  <si>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</si>
  <si>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</si>
  <si>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</si>
  <si>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</si>
  <si>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</si>
  <si>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</si>
  <si>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</si>
  <si>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</si>
  <si>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</si>
  <si>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</si>
  <si>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</si>
  <si>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</si>
  <si>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</si>
  <si>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</si>
  <si>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</si>
  <si>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</si>
  <si>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</si>
  <si>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</si>
  <si>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</si>
  <si>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</si>
  <si>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</si>
  <si>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</si>
  <si>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</si>
  <si>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</si>
  <si>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</si>
  <si>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</si>
  <si>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</si>
  <si>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</si>
  <si>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</si>
  <si>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</si>
  <si>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</si>
  <si>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</si>
  <si>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</si>
  <si>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</si>
  <si>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</si>
  <si>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</si>
  <si>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</si>
  <si>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</si>
  <si>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</si>
  <si>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</si>
  <si>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</si>
  <si>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</si>
  <si>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</si>
  <si>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</si>
  <si>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</si>
  <si>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</si>
  <si>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</si>
  <si>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</si>
  <si>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</si>
  <si>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</si>
  <si>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</si>
  <si>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</si>
  <si>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</si>
  <si>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</si>
  <si>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</si>
  <si>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</si>
  <si>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</si>
  <si>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</si>
  <si>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</si>
  <si>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</si>
  <si>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</si>
  <si>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</si>
  <si>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</si>
  <si>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</si>
  <si>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</si>
  <si>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</si>
  <si>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</si>
  <si>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</si>
  <si>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</si>
  <si>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</si>
  <si>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</si>
  <si>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</si>
  <si>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</si>
  <si>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</si>
  <si>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</si>
  <si>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</si>
  <si>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</si>
  <si>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</si>
  <si>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</si>
  <si>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</si>
  <si>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</si>
  <si>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</si>
  <si>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</si>
  <si>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</si>
  <si>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</si>
  <si>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</si>
  <si>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</si>
  <si>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</si>
  <si>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</si>
  <si>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</si>
  <si>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</si>
  <si>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</si>
  <si>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</si>
  <si>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</si>
  <si>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</si>
  <si>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</si>
  <si>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</si>
  <si>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</si>
  <si>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</si>
  <si>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</si>
  <si>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</si>
  <si>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</si>
  <si>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</si>
  <si>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</si>
  <si>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</si>
  <si>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</si>
  <si>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</si>
  <si>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</si>
  <si>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</si>
  <si>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</si>
  <si>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</si>
  <si>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</si>
  <si>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</si>
  <si>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</si>
  <si>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</si>
  <si>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</si>
  <si>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</si>
  <si>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</si>
  <si>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</si>
  <si>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</si>
  <si>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</si>
  <si>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</si>
  <si>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</si>
  <si>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</si>
  <si>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</si>
  <si>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</si>
  <si>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</si>
  <si>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</si>
  <si>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</si>
  <si>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</si>
  <si>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</si>
  <si>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</si>
  <si>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</si>
  <si>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</si>
  <si>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</si>
  <si>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</si>
  <si>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</si>
  <si>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</si>
  <si>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</si>
  <si>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</si>
  <si>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</si>
  <si>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</si>
  <si>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</si>
  <si>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</si>
  <si>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</si>
  <si>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</si>
  <si>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</si>
  <si>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</si>
  <si>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</si>
  <si>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</si>
  <si>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</si>
  <si>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</si>
  <si>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</si>
  <si>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</si>
  <si>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</si>
  <si>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</si>
  <si>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</si>
  <si>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</si>
  <si>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</si>
  <si>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</si>
  <si>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</si>
  <si>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</si>
  <si>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</si>
  <si>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</si>
  <si>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</si>
  <si>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</si>
  <si>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</si>
  <si>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</si>
  <si>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</si>
  <si>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</si>
  <si>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</si>
  <si>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</si>
  <si>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</si>
  <si>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</si>
  <si>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</si>
  <si>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</si>
  <si>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</si>
  <si>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</si>
  <si>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</si>
  <si>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</si>
  <si>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</si>
  <si>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</si>
  <si>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</si>
  <si>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</si>
  <si>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</si>
  <si>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</si>
  <si>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</si>
  <si>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</si>
  <si>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</si>
  <si>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</si>
  <si>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</si>
  <si>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</si>
  <si>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</si>
  <si>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</si>
  <si>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</si>
  <si>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</si>
  <si>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</si>
  <si>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</si>
  <si>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</si>
  <si>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</si>
  <si>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</si>
  <si>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</si>
  <si>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</si>
  <si>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</si>
  <si>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</si>
  <si>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</si>
  <si>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</si>
  <si>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</si>
  <si>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</si>
  <si>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</si>
  <si>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</si>
  <si>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</si>
  <si>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</si>
  <si>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</si>
  <si>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</si>
  <si>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</si>
  <si>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</si>
  <si>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</si>
  <si>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</si>
  <si>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</si>
  <si>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</si>
  <si>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</si>
  <si>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</si>
  <si>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</si>
  <si>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</si>
  <si>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</si>
  <si>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</si>
  <si>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</si>
  <si>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</si>
  <si>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</si>
  <si>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</si>
  <si>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</si>
  <si>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</si>
  <si>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</si>
  <si>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</si>
  <si>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</si>
  <si>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</si>
  <si>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</si>
  <si>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</si>
  <si>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</si>
  <si>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</si>
  <si>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</si>
  <si>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</si>
  <si>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</si>
  <si>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</si>
  <si>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</si>
  <si>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</si>
  <si>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</si>
  <si>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</si>
  <si>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</si>
  <si>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</si>
  <si>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</si>
  <si>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</si>
  <si>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</si>
  <si>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</si>
  <si>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</si>
  <si>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</si>
  <si>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</si>
  <si>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</si>
  <si>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</si>
  <si>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</si>
  <si>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</si>
  <si>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</si>
  <si>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</si>
  <si>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</si>
  <si>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</si>
  <si>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</si>
  <si>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</si>
  <si>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</si>
  <si>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</si>
  <si>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</si>
  <si>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</si>
  <si>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</si>
  <si>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</si>
  <si>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</si>
  <si>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</si>
  <si>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</si>
  <si>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</si>
  <si>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</si>
  <si>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</si>
  <si>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</si>
  <si>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</si>
  <si>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</si>
  <si>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</si>
  <si>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</si>
  <si>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</si>
  <si>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</si>
  <si>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</si>
  <si>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</si>
  <si>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</si>
  <si>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</si>
  <si>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</si>
  <si>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</si>
  <si>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</si>
  <si>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</si>
  <si>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</si>
  <si>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</si>
  <si>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</si>
  <si>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</si>
  <si>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</si>
  <si>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</si>
  <si>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</si>
  <si>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</si>
  <si>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</si>
  <si>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</si>
  <si>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</si>
  <si>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</si>
  <si>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</si>
  <si>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</si>
  <si>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</si>
  <si>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</si>
  <si>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</si>
  <si>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</si>
  <si>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</si>
  <si>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</si>
  <si>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</si>
  <si>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</si>
  <si>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</si>
  <si>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</si>
  <si>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</si>
  <si>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</si>
  <si>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</si>
  <si>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</si>
  <si>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</si>
  <si>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</si>
  <si>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</si>
  <si>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</si>
  <si>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</si>
  <si>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</si>
  <si>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</si>
  <si>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</si>
  <si>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</si>
  <si>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</si>
  <si>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</si>
  <si>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</si>
  <si>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</si>
  <si>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</si>
  <si>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</si>
  <si>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</si>
  <si>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</si>
  <si>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</si>
  <si>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</si>
  <si>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</si>
  <si>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</si>
  <si>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</si>
  <si>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</si>
  <si>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</si>
  <si>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</si>
  <si>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</si>
  <si>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</si>
  <si>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</si>
  <si>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</si>
  <si>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</si>
  <si>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</si>
  <si>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</si>
  <si>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</si>
  <si>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</si>
  <si>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</si>
  <si>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</si>
  <si>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</si>
  <si>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</si>
  <si>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</si>
  <si>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</si>
  <si>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</si>
  <si>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</si>
  <si>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</si>
  <si>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</si>
  <si>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</si>
  <si>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</si>
  <si>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</si>
  <si>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</si>
  <si>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</si>
  <si>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</si>
  <si>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</si>
  <si>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</si>
  <si>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</si>
  <si>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</si>
  <si>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</si>
  <si>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</si>
  <si>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</si>
  <si>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</si>
  <si>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</si>
  <si>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</si>
  <si>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</si>
  <si>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</si>
  <si>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</si>
  <si>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</si>
  <si>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</si>
  <si>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</si>
  <si>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</si>
  <si>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</si>
  <si>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</si>
  <si>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</si>
  <si>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</si>
  <si>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</si>
  <si>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</si>
  <si>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</si>
  <si>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</si>
  <si>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</si>
  <si>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</si>
  <si>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</si>
  <si>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</si>
  <si>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</si>
  <si>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</si>
  <si>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</si>
  <si>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</si>
  <si>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</si>
  <si>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</si>
  <si>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</si>
  <si>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</si>
  <si>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</si>
  <si>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</si>
  <si>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</si>
  <si>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</si>
  <si>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</si>
  <si>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</si>
  <si>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</si>
  <si>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</si>
  <si>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</si>
  <si>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</si>
  <si>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</si>
  <si>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</si>
  <si>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</si>
  <si>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</si>
  <si>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</si>
  <si>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</si>
  <si>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</si>
  <si>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</si>
  <si>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</si>
  <si>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</si>
  <si>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</si>
  <si>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</si>
  <si>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</si>
  <si>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</si>
  <si>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</si>
  <si>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</si>
  <si>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</si>
  <si>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</si>
  <si>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</si>
  <si>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</si>
  <si>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</si>
  <si>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</si>
  <si>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</si>
  <si>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</si>
  <si>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</si>
  <si>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</si>
  <si>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</si>
  <si>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</si>
  <si>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</si>
  <si>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</si>
  <si>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</si>
  <si>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</si>
  <si>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</si>
  <si>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</si>
  <si>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</si>
  <si>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</si>
  <si>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</si>
  <si>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</si>
  <si>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</si>
  <si>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</si>
  <si>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</si>
  <si>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</si>
  <si>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</si>
  <si>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</si>
  <si>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</si>
  <si>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</si>
  <si>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</si>
  <si>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</si>
  <si>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</si>
  <si>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</si>
  <si>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</si>
  <si>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</si>
  <si>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</si>
  <si>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</si>
  <si>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</si>
  <si>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</si>
  <si>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</si>
  <si>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</si>
  <si>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</si>
  <si>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</si>
  <si>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</si>
  <si>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</si>
  <si>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</si>
  <si>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</si>
  <si>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</si>
  <si>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</si>
  <si>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</si>
  <si>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</si>
  <si>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</si>
  <si>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</si>
  <si>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</si>
  <si>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</si>
  <si>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</si>
  <si>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</si>
  <si>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</si>
  <si>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</si>
  <si>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</si>
  <si>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</si>
  <si>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</si>
  <si>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</si>
  <si>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</si>
  <si>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</si>
  <si>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</si>
  <si>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</si>
  <si>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</si>
  <si>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</si>
  <si>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</si>
  <si>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</si>
  <si>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</si>
  <si>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</si>
  <si>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</si>
  <si>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</si>
  <si>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</si>
  <si>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</si>
  <si>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</si>
  <si>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</si>
  <si>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</si>
  <si>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</si>
  <si>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</si>
  <si>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</si>
  <si>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</si>
  <si>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</si>
  <si>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</si>
  <si>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</si>
  <si>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</si>
  <si>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</si>
  <si>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</si>
  <si>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</si>
  <si>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</si>
  <si>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</si>
  <si>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</si>
  <si>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</si>
  <si>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</si>
  <si>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</si>
  <si>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</si>
  <si>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</si>
  <si>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</si>
  <si>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</si>
  <si>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</si>
  <si>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</si>
  <si>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</si>
  <si>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</si>
  <si>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</si>
  <si>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</si>
  <si>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</si>
  <si>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</si>
  <si>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</si>
  <si>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</si>
  <si>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</si>
  <si>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</si>
  <si>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</si>
  <si>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</si>
  <si>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</si>
  <si>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</si>
  <si>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</si>
  <si>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</si>
  <si>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</si>
  <si>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</si>
  <si>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</si>
  <si>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</si>
  <si>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</si>
  <si>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</si>
  <si>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</si>
  <si>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</si>
  <si>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</si>
  <si>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</si>
  <si>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</si>
  <si>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</si>
  <si>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</si>
  <si>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</si>
  <si>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</si>
  <si>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</si>
  <si>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</si>
  <si>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</si>
  <si>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</si>
  <si>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</si>
  <si>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</si>
  <si>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</si>
  <si>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</si>
  <si>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</si>
  <si>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</si>
  <si>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</si>
  <si>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</si>
  <si>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</si>
  <si>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</si>
  <si>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</si>
  <si>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</si>
  <si>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</si>
  <si>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</si>
  <si>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</si>
  <si>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</si>
  <si>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</si>
  <si>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</si>
  <si>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</si>
  <si>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</si>
  <si>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</si>
  <si>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</si>
  <si>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</si>
  <si>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</si>
  <si>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</si>
  <si>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</si>
  <si>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</si>
  <si>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</si>
  <si>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</si>
  <si>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</si>
  <si>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</si>
  <si>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</si>
  <si>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</si>
  <si>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</si>
  <si>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</si>
  <si>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</si>
  <si>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</si>
  <si>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</si>
  <si>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</si>
  <si>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</si>
  <si>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</si>
  <si>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</si>
  <si>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</si>
  <si>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</si>
  <si>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</si>
  <si>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</si>
  <si>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</si>
  <si>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</si>
  <si>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</si>
  <si>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</si>
  <si>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</si>
  <si>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</si>
  <si>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</si>
  <si>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</si>
  <si>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</si>
  <si>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</si>
  <si>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</si>
  <si>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</si>
  <si>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</si>
  <si>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</si>
  <si>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</si>
  <si>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</si>
  <si>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</si>
  <si>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</si>
  <si>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</si>
  <si>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</si>
  <si>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</si>
  <si>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</si>
  <si>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</si>
  <si>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</si>
  <si>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</si>
  <si>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</si>
  <si>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</si>
  <si>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</si>
  <si>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</si>
  <si>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</si>
  <si>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</si>
  <si>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</si>
  <si>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</si>
  <si>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</si>
  <si>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</si>
  <si>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</si>
  <si>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</si>
  <si>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</si>
  <si>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</si>
  <si>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</si>
  <si>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</si>
  <si>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</si>
  <si>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</si>
  <si>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</si>
  <si>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</si>
  <si>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</si>
  <si>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</si>
  <si>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</si>
  <si>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</si>
  <si>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</si>
  <si>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</si>
  <si>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</si>
  <si>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</si>
  <si>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</si>
  <si>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</si>
  <si>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</si>
  <si>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</si>
  <si>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</si>
  <si>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</si>
  <si>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</si>
  <si>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</si>
  <si>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</si>
  <si>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</si>
  <si>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</si>
  <si>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</si>
  <si>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</si>
  <si>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</si>
  <si>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</si>
  <si>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</si>
  <si>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</si>
  <si>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</si>
  <si>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</si>
  <si>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</si>
  <si>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</si>
  <si>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</si>
  <si>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</si>
  <si>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</si>
  <si>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</si>
  <si>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</si>
  <si>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</si>
  <si>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</si>
  <si>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</si>
  <si>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</si>
  <si>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</si>
  <si>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</si>
  <si>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</si>
  <si>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</si>
  <si>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</si>
  <si>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</si>
  <si>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</si>
  <si>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</si>
  <si>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</si>
  <si>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</si>
  <si>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</si>
  <si>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</si>
  <si>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</si>
  <si>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</si>
  <si>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</si>
  <si>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</si>
  <si>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</si>
  <si>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</si>
  <si>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</si>
  <si>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</si>
  <si>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</si>
  <si>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</si>
  <si>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</si>
  <si>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</si>
  <si>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</si>
  <si>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</si>
  <si>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</si>
  <si>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</si>
  <si>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</si>
  <si>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</si>
  <si>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</si>
  <si>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</si>
  <si>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</si>
  <si>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</si>
  <si>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</si>
  <si>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</si>
  <si>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</si>
  <si>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</si>
  <si>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</si>
  <si>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</si>
  <si>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</si>
  <si>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</si>
  <si>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</si>
  <si>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</si>
  <si>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</si>
  <si>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</si>
  <si>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</si>
  <si>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</si>
  <si>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</si>
  <si>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</si>
  <si>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</si>
  <si>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</si>
  <si>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</si>
  <si>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</si>
  <si>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</si>
  <si>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</si>
  <si>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</si>
  <si>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</si>
  <si>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</si>
  <si>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</si>
  <si>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</si>
  <si>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</si>
  <si>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</si>
  <si>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</si>
  <si>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</si>
  <si>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</si>
  <si>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</si>
  <si>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</si>
  <si>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</si>
  <si>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</si>
  <si>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</si>
  <si>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</si>
  <si>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</si>
  <si>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</si>
  <si>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</si>
  <si>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</si>
  <si>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</si>
  <si>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</si>
  <si>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</si>
  <si>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</si>
  <si>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</si>
  <si>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</si>
  <si>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</si>
  <si>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</si>
  <si>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</si>
  <si>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</si>
  <si>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</si>
  <si>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</si>
  <si>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</si>
  <si>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</si>
  <si>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</si>
  <si>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</si>
  <si>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</si>
  <si>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</si>
  <si>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</si>
  <si>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</si>
  <si>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</si>
  <si>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</si>
  <si>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</si>
  <si>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</si>
  <si>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</si>
  <si>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</si>
  <si>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</si>
  <si>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</si>
  <si>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</si>
  <si>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</si>
  <si>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</si>
  <si>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</si>
  <si>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</si>
  <si>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</si>
  <si>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</si>
  <si>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</si>
  <si>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</si>
  <si>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</si>
  <si>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</si>
  <si>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</si>
  <si>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</si>
  <si>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</si>
  <si>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</si>
  <si>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</si>
  <si>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</si>
  <si>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</si>
  <si>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</si>
  <si>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</si>
  <si>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</si>
  <si>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</si>
  <si>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</si>
  <si>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</si>
  <si>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</si>
  <si>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</si>
  <si>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</si>
  <si>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</si>
  <si>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</si>
  <si>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</si>
  <si>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</si>
  <si>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</si>
  <si>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</si>
  <si>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</si>
  <si>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</si>
  <si>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</si>
  <si>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</si>
  <si>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</si>
  <si>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</si>
  <si>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</si>
  <si>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</si>
  <si>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</si>
  <si>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</si>
  <si>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</si>
  <si>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</si>
  <si>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</si>
  <si>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</si>
  <si>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</si>
  <si>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</si>
  <si>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</si>
  <si>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</si>
  <si>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</si>
  <si>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</si>
  <si>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</si>
  <si>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</si>
  <si>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</si>
  <si>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</si>
  <si>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</si>
  <si>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</si>
  <si>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</si>
  <si>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</si>
  <si>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</si>
  <si>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</si>
  <si>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</si>
  <si>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</si>
  <si>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</si>
  <si>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</si>
  <si>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</si>
  <si>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</si>
  <si>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</si>
  <si>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</si>
  <si>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</si>
  <si>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</si>
  <si>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</si>
  <si>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</si>
  <si>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</si>
  <si>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</si>
  <si>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</si>
  <si>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</si>
  <si>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</si>
  <si>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</si>
  <si>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</si>
  <si>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</si>
  <si>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</si>
  <si>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</si>
  <si>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</si>
  <si>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</si>
  <si>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</si>
  <si>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</si>
  <si>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</si>
  <si>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</si>
  <si>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</si>
  <si>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</si>
  <si>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</si>
  <si>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</si>
  <si>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</si>
  <si>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</si>
  <si>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</si>
  <si>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</si>
  <si>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</si>
  <si>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</si>
  <si>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</si>
  <si>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</si>
  <si>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</si>
  <si>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</si>
  <si>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</si>
  <si>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</si>
  <si>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</si>
  <si>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</si>
  <si>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</si>
  <si>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</si>
  <si>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</si>
  <si>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</si>
  <si>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</si>
  <si>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</si>
  <si>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</si>
  <si>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</si>
  <si>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</si>
  <si>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</si>
  <si>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</si>
  <si>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</si>
  <si>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</si>
  <si>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</si>
  <si>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</si>
  <si>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</si>
  <si>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</si>
  <si>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</si>
  <si>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</si>
  <si>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</si>
  <si>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</si>
  <si>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</si>
  <si>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</si>
  <si>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</si>
  <si>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</si>
  <si>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</si>
  <si>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</si>
  <si>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</si>
  <si>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</si>
  <si>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</si>
  <si>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</si>
  <si>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</si>
  <si>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</si>
  <si>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</si>
  <si>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</si>
  <si>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</si>
  <si>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</si>
  <si>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</si>
  <si>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</si>
  <si>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</si>
  <si>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</si>
  <si>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</si>
  <si>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</si>
  <si>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</si>
  <si>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</si>
  <si>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</si>
  <si>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</si>
  <si>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</si>
  <si>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</si>
  <si>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</si>
  <si>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</si>
  <si>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</si>
  <si>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</si>
  <si>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</si>
  <si>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</si>
  <si>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</si>
  <si>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</si>
  <si>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</si>
  <si>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</si>
  <si>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</si>
  <si>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</si>
  <si>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</si>
  <si>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</si>
  <si>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</si>
  <si>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</si>
  <si>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</si>
  <si>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</si>
  <si>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</si>
  <si>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</si>
  <si>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</si>
  <si>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</si>
  <si>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</si>
  <si>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</si>
  <si>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</si>
  <si>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</si>
  <si>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</si>
  <si>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</si>
  <si>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</si>
  <si>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</si>
  <si>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</si>
  <si>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</si>
  <si>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</si>
  <si>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</si>
  <si>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</si>
  <si>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</si>
  <si>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</si>
  <si>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</si>
  <si>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</si>
  <si>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</si>
  <si>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</si>
  <si>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</si>
  <si>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</si>
  <si>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</si>
  <si>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</si>
  <si>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</si>
  <si>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</si>
  <si>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</si>
  <si>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</si>
  <si>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</si>
  <si>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</si>
  <si>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</si>
  <si>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</si>
  <si>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</si>
  <si>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</si>
  <si>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</si>
  <si>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</si>
  <si>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</si>
  <si>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</si>
  <si>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</si>
  <si>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</si>
  <si>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</si>
  <si>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</si>
  <si>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</si>
  <si>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</si>
  <si>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</si>
  <si>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</si>
  <si>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</si>
  <si>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</si>
  <si>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</si>
  <si>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</si>
  <si>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</si>
  <si>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</si>
  <si>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</si>
  <si>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</si>
  <si>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</si>
  <si>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</si>
  <si>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</si>
  <si>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</si>
  <si>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</si>
  <si>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</si>
  <si>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</si>
  <si>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</si>
  <si>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</si>
  <si>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</si>
  <si>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</si>
  <si>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</si>
  <si>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</si>
  <si>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</si>
  <si>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</si>
  <si>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</si>
  <si>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</si>
  <si>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</si>
  <si>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</si>
  <si>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</si>
  <si>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</si>
  <si>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</si>
  <si>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</si>
  <si>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</si>
  <si>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</si>
  <si>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</si>
  <si>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</si>
  <si>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</si>
  <si>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</si>
  <si>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</si>
  <si>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</si>
  <si>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</si>
  <si>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</si>
  <si>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</si>
  <si>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</si>
  <si>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</si>
  <si>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</si>
  <si>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</si>
  <si>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</si>
  <si>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</si>
  <si>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</si>
  <si>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</si>
  <si>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</si>
  <si>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</si>
  <si>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</si>
  <si>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</si>
  <si>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</si>
  <si>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</si>
  <si>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</si>
  <si>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</si>
  <si>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</si>
  <si>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</si>
  <si>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</si>
  <si>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</si>
  <si>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</si>
  <si>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</si>
  <si>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</si>
  <si>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</si>
  <si>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</si>
  <si>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</si>
  <si>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</si>
  <si>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</si>
  <si>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</si>
  <si>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</si>
  <si>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</si>
  <si>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</si>
  <si>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</si>
  <si>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</si>
  <si>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</si>
  <si>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</si>
  <si>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</si>
  <si>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</si>
  <si>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</si>
  <si>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</si>
  <si>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</si>
  <si>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</si>
  <si>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</si>
  <si>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</si>
  <si>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</si>
  <si>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</si>
  <si>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</si>
  <si>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</si>
  <si>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</si>
  <si>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</si>
  <si>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</si>
  <si>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</si>
  <si>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</si>
  <si>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</si>
  <si>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</si>
  <si>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</si>
  <si>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</si>
  <si>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</si>
  <si>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</si>
  <si>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</si>
  <si>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</si>
  <si>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</si>
  <si>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</si>
  <si>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</si>
  <si>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</si>
  <si>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</si>
  <si>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</si>
  <si>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</si>
  <si>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</si>
  <si>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</si>
  <si>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</si>
  <si>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</si>
  <si>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</si>
  <si>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</si>
  <si>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</si>
  <si>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</si>
  <si>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</si>
  <si>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</si>
  <si>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</si>
  <si>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</si>
  <si>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</si>
  <si>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</si>
  <si>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</si>
  <si>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</si>
  <si>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</si>
  <si>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</si>
  <si>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</si>
  <si>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</si>
  <si>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</si>
  <si>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</si>
  <si>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</si>
  <si>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</si>
  <si>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</si>
  <si>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</si>
  <si>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</si>
  <si>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</si>
  <si>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</si>
  <si>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</si>
  <si>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</si>
  <si>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</si>
  <si>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</si>
  <si>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</si>
  <si>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</si>
  <si>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</si>
  <si>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</si>
  <si>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</si>
  <si>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</si>
  <si>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</si>
  <si>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</si>
  <si>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</si>
  <si>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</si>
  <si>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</si>
  <si>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</si>
  <si>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</si>
  <si>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</si>
  <si>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</si>
  <si>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</si>
  <si>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</si>
  <si>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</si>
  <si>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</si>
  <si>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</si>
  <si>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</si>
  <si>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</si>
  <si>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</si>
  <si>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</si>
  <si>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</si>
  <si>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</si>
  <si>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</si>
  <si>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</si>
  <si>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</si>
  <si>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</si>
  <si>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</si>
  <si>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</si>
  <si>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</si>
  <si>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</si>
  <si>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</si>
  <si>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</si>
  <si>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</si>
  <si>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</si>
  <si>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</si>
  <si>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</si>
  <si>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</si>
  <si>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</si>
  <si>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</si>
  <si>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</si>
  <si>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</si>
  <si>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</si>
  <si>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</si>
  <si>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</si>
  <si>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</si>
  <si>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</si>
  <si>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</si>
  <si>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</si>
  <si>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</si>
  <si>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</si>
  <si>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</si>
  <si>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</si>
  <si>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</si>
  <si>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</si>
  <si>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</si>
  <si>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</si>
  <si>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</si>
  <si>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</si>
  <si>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</si>
  <si>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</si>
  <si>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</si>
  <si>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</si>
  <si>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</si>
  <si>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</si>
  <si>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</si>
  <si>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</si>
  <si>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</si>
  <si>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</si>
  <si>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</si>
  <si>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</si>
  <si>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</si>
  <si>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</si>
  <si>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</si>
  <si>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</si>
  <si>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</si>
  <si>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</si>
  <si>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</si>
  <si>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</si>
  <si>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</si>
  <si>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</si>
  <si>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</si>
  <si>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</si>
  <si>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</si>
  <si>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</si>
  <si>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</si>
  <si>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</si>
  <si>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</si>
  <si>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</si>
  <si>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</si>
  <si>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</si>
  <si>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</si>
  <si>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</si>
  <si>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</si>
  <si>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</si>
  <si>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</si>
  <si>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</si>
  <si>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</si>
  <si>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</si>
  <si>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</si>
  <si>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</si>
  <si>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</si>
  <si>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</si>
  <si>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</si>
  <si>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</si>
  <si>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</si>
  <si>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</si>
  <si>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</si>
  <si>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</si>
  <si>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</si>
  <si>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</si>
  <si>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</si>
  <si>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</si>
  <si>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</si>
  <si>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</si>
  <si>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</si>
  <si>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</si>
  <si>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</si>
  <si>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</si>
  <si>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</si>
  <si>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</si>
  <si>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</si>
  <si>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</si>
  <si>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</si>
  <si>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</si>
  <si>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</si>
  <si>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</si>
  <si>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</si>
  <si>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</si>
  <si>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</si>
  <si>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</si>
  <si>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</si>
  <si>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</si>
  <si>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</si>
  <si>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</si>
  <si>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</si>
  <si>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</si>
  <si>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</si>
  <si>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</si>
  <si>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</si>
  <si>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</si>
  <si>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</si>
  <si>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</si>
  <si>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</si>
  <si>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</si>
  <si>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</si>
  <si>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</si>
  <si>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</si>
  <si>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</si>
  <si>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</si>
  <si>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</si>
  <si>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</si>
  <si>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</si>
  <si>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</si>
  <si>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</si>
  <si>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</si>
  <si>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</si>
  <si>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</si>
  <si>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</si>
  <si>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</si>
  <si>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</si>
  <si>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</si>
  <si>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</si>
  <si>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</si>
  <si>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</si>
  <si>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</si>
  <si>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</si>
  <si>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</si>
  <si>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</si>
  <si>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</si>
  <si>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</si>
  <si>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</si>
  <si>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</si>
  <si>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</si>
  <si>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</si>
  <si>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</si>
  <si>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</si>
  <si>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</si>
  <si>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</si>
  <si>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</si>
  <si>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</si>
  <si>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</si>
  <si>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</si>
  <si>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</si>
  <si>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</si>
  <si>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</si>
  <si>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</si>
  <si>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</si>
  <si>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</si>
  <si>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</si>
  <si>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</si>
  <si>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</si>
  <si>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</si>
  <si>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</si>
  <si>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</si>
  <si>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</si>
  <si>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</si>
  <si>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</si>
  <si>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</si>
  <si>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</si>
  <si>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</si>
  <si>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</si>
  <si>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</si>
  <si>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</si>
  <si>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</si>
  <si>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</si>
  <si>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</si>
  <si>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</si>
  <si>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</si>
  <si>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</si>
  <si>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</si>
  <si>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</si>
  <si>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</si>
  <si>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</si>
  <si>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</si>
  <si>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</si>
  <si>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</si>
  <si>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</si>
  <si>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</si>
  <si>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</si>
  <si>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</si>
  <si>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</si>
  <si>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</si>
  <si>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</si>
  <si>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</si>
  <si>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</si>
  <si>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</si>
  <si>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</si>
  <si>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</si>
  <si>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</si>
  <si>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</si>
  <si>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</si>
  <si>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</si>
  <si>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</si>
  <si>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</si>
  <si>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</si>
  <si>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</si>
  <si>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</si>
  <si>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</si>
  <si>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</si>
  <si>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</si>
  <si>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</si>
  <si>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</si>
  <si>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</si>
  <si>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</si>
  <si>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</si>
  <si>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</si>
  <si>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</si>
  <si>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</si>
  <si>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</si>
  <si>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</si>
  <si>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</si>
  <si>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</si>
  <si>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</si>
  <si>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</si>
  <si>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</si>
  <si>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</si>
  <si>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</si>
  <si>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</si>
  <si>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</si>
  <si>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</si>
  <si>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</si>
  <si>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</si>
  <si>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</si>
  <si>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</si>
  <si>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</si>
  <si>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</si>
  <si>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</si>
  <si>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</si>
  <si>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</si>
  <si>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</si>
  <si>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</si>
  <si>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</si>
  <si>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</si>
  <si>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</si>
  <si>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</si>
  <si>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</si>
  <si>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</si>
  <si>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</si>
  <si>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</si>
  <si>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</si>
  <si>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</si>
  <si>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</si>
  <si>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</si>
  <si>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</si>
  <si>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</si>
  <si>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</si>
  <si>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</si>
  <si>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</si>
  <si>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</si>
  <si>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</si>
  <si>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</si>
  <si>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</si>
  <si>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</si>
  <si>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</si>
  <si>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</si>
  <si>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</si>
  <si>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</si>
  <si>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</si>
  <si>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</si>
  <si>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</si>
  <si>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</si>
  <si>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</si>
  <si>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</si>
  <si>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</si>
  <si>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</si>
  <si>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</si>
  <si>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</si>
  <si>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</si>
  <si>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</si>
  <si>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</si>
  <si>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</si>
  <si>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</si>
  <si>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</si>
  <si>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</si>
  <si>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</si>
  <si>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</si>
  <si>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</si>
  <si>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</si>
  <si>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</si>
  <si>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</si>
  <si>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</si>
  <si>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</si>
  <si>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</si>
  <si>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</si>
  <si>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</si>
  <si>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</si>
  <si>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</si>
  <si>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</si>
  <si>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</si>
  <si>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</si>
  <si>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</si>
  <si>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</si>
  <si>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</si>
  <si>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</si>
  <si>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</si>
  <si>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</si>
  <si>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</si>
  <si>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</si>
  <si>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</si>
  <si>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</si>
  <si>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</si>
  <si>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</si>
  <si>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</si>
  <si>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</si>
  <si>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</si>
  <si>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</si>
  <si>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</si>
  <si>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</si>
  <si>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</si>
  <si>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</si>
  <si>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</si>
  <si>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</si>
  <si>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</si>
  <si>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</si>
  <si>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</si>
  <si>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</si>
  <si>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</si>
  <si>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</si>
  <si>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</si>
  <si>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</si>
  <si>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</si>
  <si>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</si>
  <si>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</si>
  <si>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</si>
  <si>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</si>
  <si>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</si>
  <si>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</si>
  <si>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</si>
  <si>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</si>
  <si>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</si>
  <si>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</si>
  <si>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</si>
  <si>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</si>
  <si>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</si>
  <si>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</si>
  <si>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</si>
  <si>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</si>
  <si>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</si>
  <si>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</si>
  <si>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</si>
  <si>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</si>
  <si>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</si>
  <si>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</si>
  <si>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</si>
  <si>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</si>
  <si>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</si>
  <si>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</si>
  <si>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</si>
  <si>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</si>
  <si>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</si>
  <si>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</si>
  <si>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</si>
  <si>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</si>
  <si>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</si>
  <si>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</si>
  <si>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</si>
  <si>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</si>
  <si>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</si>
  <si>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</si>
  <si>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</si>
  <si>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</si>
  <si>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</si>
  <si>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</si>
  <si>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</si>
  <si>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</si>
  <si>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</si>
  <si>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</si>
  <si>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</si>
  <si>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</si>
  <si>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</si>
  <si>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</si>
  <si>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</si>
  <si>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</si>
  <si>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</si>
  <si>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</si>
  <si>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</si>
  <si>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</si>
  <si>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</si>
  <si>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</si>
  <si>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</si>
  <si>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</si>
  <si>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</si>
  <si>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</si>
  <si>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</si>
  <si>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</si>
  <si>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</si>
  <si>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</si>
  <si>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</si>
  <si>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</si>
  <si>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</si>
  <si>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</si>
  <si>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</si>
  <si>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</si>
  <si>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</si>
  <si>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</si>
  <si>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</si>
  <si>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</si>
  <si>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</si>
  <si>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</si>
  <si>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</si>
  <si>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</si>
  <si>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</si>
  <si>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</si>
  <si>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</si>
  <si>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</si>
  <si>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</si>
  <si>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</si>
  <si>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</si>
  <si>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</si>
  <si>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</si>
  <si>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</si>
  <si>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</si>
  <si>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</si>
  <si>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</si>
  <si>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</si>
  <si>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</si>
  <si>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</si>
  <si>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</si>
  <si>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</si>
  <si>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</si>
  <si>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</si>
  <si>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</si>
  <si>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</si>
  <si>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</si>
  <si>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</si>
  <si>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</si>
  <si>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</si>
  <si>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</si>
  <si>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</si>
  <si>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</si>
  <si>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</si>
  <si>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</si>
  <si>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</si>
  <si>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</si>
  <si>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</si>
  <si>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</si>
  <si>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</si>
  <si>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</si>
  <si>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</si>
  <si>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</si>
  <si>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</si>
  <si>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</si>
  <si>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</si>
  <si>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</si>
  <si>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</si>
  <si>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</si>
  <si>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</si>
  <si>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</si>
  <si>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</si>
  <si>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</si>
  <si>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</si>
  <si>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</si>
  <si>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</si>
  <si>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</si>
  <si>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</si>
  <si>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</si>
  <si>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</si>
  <si>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</si>
  <si>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</si>
  <si>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</si>
  <si>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</si>
  <si>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</si>
  <si>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</si>
  <si>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</si>
  <si>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</si>
  <si>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</si>
  <si>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</si>
  <si>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</si>
  <si>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</si>
  <si>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</si>
  <si>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</si>
  <si>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</si>
  <si>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</si>
  <si>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</si>
  <si>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</si>
  <si>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</si>
  <si>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</si>
  <si>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</si>
  <si>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</si>
  <si>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</si>
  <si>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</si>
  <si>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</si>
  <si>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</si>
  <si>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</si>
  <si>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</si>
  <si>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</si>
  <si>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</si>
  <si>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</si>
  <si>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</si>
  <si>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</si>
  <si>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</si>
  <si>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</si>
  <si>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</si>
  <si>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</si>
  <si>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</si>
  <si>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</si>
  <si>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</si>
  <si>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</si>
  <si>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</si>
  <si>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</si>
  <si>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</si>
  <si>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</si>
  <si>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</si>
  <si>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</si>
  <si>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</si>
  <si>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</si>
  <si>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</si>
  <si>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</si>
  <si>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</si>
  <si>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</si>
  <si>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</si>
  <si>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</si>
  <si>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</si>
  <si>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</si>
  <si>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</si>
  <si>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</si>
  <si>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</si>
  <si>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</si>
  <si>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</si>
  <si>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</si>
  <si>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</si>
  <si>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</si>
  <si>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</si>
  <si>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</si>
  <si>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</si>
  <si>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</si>
  <si>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</si>
  <si>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</si>
  <si>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</si>
  <si>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</si>
  <si>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</si>
  <si>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</si>
  <si>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</si>
  <si>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</si>
  <si>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</si>
  <si>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</si>
  <si>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</si>
  <si>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</si>
  <si>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</si>
  <si>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</si>
  <si>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</si>
  <si>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</si>
  <si>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</si>
  <si>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</si>
  <si>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</si>
  <si>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</si>
  <si>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</si>
  <si>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</si>
  <si>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</si>
  <si>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</si>
  <si>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</si>
  <si>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</si>
  <si>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</si>
  <si>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</si>
  <si>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</si>
  <si>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</si>
  <si>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</si>
  <si>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</si>
  <si>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</si>
  <si>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</si>
  <si>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</si>
  <si>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</si>
  <si>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</si>
  <si>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</si>
  <si>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</si>
  <si>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</si>
  <si>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</si>
  <si>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</si>
  <si>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</si>
  <si>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</si>
  <si>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</si>
  <si>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</si>
  <si>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</si>
  <si>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</si>
  <si>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</si>
  <si>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</si>
  <si>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</si>
  <si>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</si>
  <si>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</si>
  <si>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</si>
  <si>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</si>
  <si>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</si>
  <si>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</si>
  <si>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</si>
  <si>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</si>
  <si>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</si>
  <si>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</si>
  <si>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</si>
  <si>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</si>
  <si>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</si>
  <si>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</si>
  <si>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</si>
  <si>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</si>
  <si>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</si>
  <si>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</si>
  <si>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</si>
  <si>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</si>
  <si>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</si>
  <si>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</si>
  <si>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</si>
  <si>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</si>
  <si>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</si>
  <si>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</si>
  <si>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</si>
  <si>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</si>
  <si>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</si>
  <si>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</si>
  <si>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</si>
  <si>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</si>
  <si>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</si>
  <si>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</si>
  <si>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</si>
  <si>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</si>
  <si>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</si>
  <si>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</si>
  <si>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</si>
  <si>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</si>
  <si>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</si>
  <si>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</si>
  <si>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</si>
  <si>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</si>
  <si>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</si>
  <si>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</si>
  <si>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</si>
  <si>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</si>
  <si>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</si>
  <si>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</si>
  <si>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</si>
  <si>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</si>
  <si>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</si>
  <si>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</si>
  <si>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</si>
  <si>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</si>
  <si>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</si>
  <si>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</si>
  <si>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</si>
  <si>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</si>
  <si>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</si>
  <si>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</si>
  <si>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</si>
  <si>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</si>
  <si>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</si>
  <si>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</si>
  <si>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</si>
  <si>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</si>
  <si>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</si>
  <si>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</si>
  <si>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</si>
  <si>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</si>
  <si>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</si>
  <si>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</si>
  <si>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</si>
  <si>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</si>
  <si>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</si>
  <si>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</si>
  <si>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</si>
  <si>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</si>
  <si>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</si>
  <si>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</si>
  <si>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</si>
  <si>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</si>
  <si>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</si>
  <si>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</si>
  <si>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</si>
  <si>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</si>
  <si>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</si>
  <si>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</si>
  <si>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</si>
  <si>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</si>
  <si>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</si>
  <si>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</si>
  <si>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</si>
  <si>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</si>
  <si>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</si>
  <si>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</si>
  <si>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</si>
  <si>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</si>
  <si>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</si>
  <si>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</si>
  <si>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</si>
  <si>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</si>
  <si>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</si>
  <si>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</si>
  <si>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</si>
  <si>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</si>
  <si>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</si>
  <si>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</si>
  <si>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</si>
  <si>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</si>
  <si>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</si>
  <si>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</si>
  <si>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</si>
  <si>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</si>
  <si>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</si>
  <si>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</si>
  <si>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</si>
  <si>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</si>
  <si>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</si>
  <si>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</si>
  <si>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</si>
  <si>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</si>
  <si>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</si>
  <si>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</si>
  <si>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</si>
  <si>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</si>
  <si>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</si>
  <si>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</si>
  <si>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</si>
  <si>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</si>
  <si>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</si>
  <si>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</si>
  <si>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</si>
  <si>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</si>
  <si>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</si>
  <si>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</si>
  <si>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</si>
  <si>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</si>
  <si>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</si>
  <si>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</si>
  <si>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</si>
  <si>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</si>
  <si>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</si>
  <si>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</si>
  <si>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</si>
  <si>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</si>
  <si>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</si>
  <si>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</si>
  <si>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</si>
  <si>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</si>
  <si>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</si>
  <si>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</si>
  <si>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</si>
  <si>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</si>
  <si>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</si>
  <si>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</si>
  <si>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</si>
  <si>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</si>
  <si>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</si>
  <si>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</si>
  <si>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</si>
  <si>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</si>
  <si>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</si>
  <si>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</si>
  <si>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</si>
  <si>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</si>
  <si>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</si>
  <si>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</si>
  <si>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</si>
  <si>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</si>
  <si>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</si>
  <si>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</si>
  <si>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</si>
  <si>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</si>
  <si>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</si>
  <si>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</si>
  <si>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</si>
  <si>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</si>
  <si>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</si>
  <si>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</si>
  <si>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</si>
  <si>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</si>
  <si>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</si>
  <si>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</si>
  <si>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</si>
  <si>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</si>
  <si>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</si>
  <si>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</si>
  <si>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</si>
  <si>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</si>
  <si>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</si>
  <si>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</si>
  <si>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</si>
  <si>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</si>
  <si>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</si>
  <si>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</si>
  <si>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</si>
  <si>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</si>
  <si>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</si>
  <si>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</si>
  <si>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</si>
  <si>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</si>
  <si>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</si>
  <si>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</si>
  <si>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</si>
  <si>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</si>
  <si>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</si>
  <si>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</si>
  <si>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</si>
  <si>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</si>
  <si>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</si>
  <si>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</si>
  <si>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</si>
  <si>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</si>
  <si>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</si>
  <si>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</si>
  <si>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</si>
  <si>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</si>
  <si>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</si>
  <si>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</si>
  <si>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</si>
  <si>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</si>
  <si>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</si>
  <si>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</si>
  <si>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</si>
  <si>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</si>
  <si>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</si>
  <si>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</si>
  <si>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</si>
  <si>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</si>
  <si>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</si>
  <si>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</si>
  <si>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</si>
  <si>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</si>
  <si>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</si>
  <si>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</si>
  <si>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</si>
  <si>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</si>
  <si>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</si>
  <si>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</si>
  <si>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</si>
  <si>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</si>
  <si>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</si>
  <si>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</si>
  <si>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</si>
  <si>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</si>
  <si>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</si>
  <si>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</si>
  <si>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</si>
  <si>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</si>
  <si>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</si>
  <si>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</si>
  <si>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</si>
  <si>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</si>
  <si>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</si>
  <si>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</si>
  <si>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</si>
  <si>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</si>
  <si>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</si>
  <si>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</si>
  <si>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</si>
  <si>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</si>
  <si>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</si>
  <si>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</si>
  <si>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</si>
  <si>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</si>
  <si>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</si>
  <si>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</si>
  <si>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</si>
  <si>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</si>
  <si>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</si>
  <si>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</si>
  <si>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</si>
  <si>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</si>
  <si>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</si>
  <si>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</si>
  <si>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</si>
  <si>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</si>
  <si>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</si>
  <si>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</si>
  <si>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</si>
  <si>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</si>
  <si>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</si>
  <si>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</si>
  <si>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</si>
  <si>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</si>
  <si>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</si>
  <si>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</si>
  <si>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</si>
  <si>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</si>
  <si>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</si>
  <si>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</si>
  <si>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</si>
  <si>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</si>
  <si>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</si>
  <si>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</si>
  <si>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</si>
  <si>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</si>
  <si>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</si>
  <si>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</si>
  <si>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</si>
  <si>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</si>
  <si>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</si>
  <si>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</si>
  <si>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</si>
  <si>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</si>
  <si>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</si>
  <si>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</si>
  <si>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</si>
  <si>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</si>
  <si>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</si>
  <si>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</si>
  <si>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</si>
  <si>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</si>
  <si>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</si>
  <si>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</si>
  <si>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</si>
  <si>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</si>
  <si>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</si>
  <si>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</si>
  <si>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</si>
  <si>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</si>
  <si>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</si>
  <si>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</si>
  <si>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</si>
  <si>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</si>
  <si>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</si>
  <si>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</si>
  <si>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</si>
  <si>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</si>
  <si>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</si>
  <si>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</si>
  <si>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</si>
  <si>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</si>
  <si>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</si>
  <si>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</si>
  <si>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</si>
  <si>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</si>
  <si>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</si>
  <si>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</si>
  <si>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</si>
  <si>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</si>
  <si>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</si>
  <si>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</si>
  <si>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</si>
  <si>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</si>
  <si>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</si>
  <si>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</si>
  <si>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</si>
  <si>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</si>
  <si>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</si>
  <si>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</si>
  <si>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</si>
  <si>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</si>
  <si>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</si>
  <si>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</si>
  <si>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</si>
  <si>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</si>
  <si>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</si>
  <si>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</si>
  <si>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</si>
  <si>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</si>
  <si>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</si>
  <si>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</si>
  <si>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</si>
  <si>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</si>
  <si>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</si>
  <si>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</si>
  <si>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</si>
  <si>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</si>
  <si>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</si>
  <si>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</si>
  <si>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</si>
  <si>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</si>
  <si>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</si>
  <si>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</si>
  <si>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</si>
  <si>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</si>
  <si>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</si>
  <si>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</si>
  <si>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</si>
  <si>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</si>
  <si>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</si>
  <si>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</si>
  <si>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</si>
  <si>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</si>
  <si>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</si>
  <si>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</si>
  <si>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</si>
  <si>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</si>
  <si>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</si>
  <si>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</si>
  <si>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</si>
  <si>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</si>
  <si>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</si>
  <si>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</si>
  <si>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</si>
  <si>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</si>
  <si>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</si>
  <si>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</si>
  <si>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</si>
  <si>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</si>
  <si>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</si>
  <si>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</si>
  <si>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</si>
  <si>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</si>
  <si>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</si>
  <si>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</si>
  <si>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</si>
  <si>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</si>
  <si>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</si>
  <si>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</si>
  <si>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</si>
  <si>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</si>
  <si>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</si>
  <si>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</si>
  <si>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</si>
  <si>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</si>
  <si>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</si>
  <si>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</si>
  <si>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</si>
  <si>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</si>
  <si>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</si>
  <si>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</si>
  <si>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</si>
  <si>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</si>
  <si>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</si>
  <si>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</si>
  <si>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</si>
  <si>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</si>
  <si>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</si>
  <si>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</si>
  <si>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</si>
  <si>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</si>
  <si>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</si>
  <si>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</si>
  <si>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</si>
  <si>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</si>
  <si>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</si>
  <si>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</si>
  <si>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</si>
  <si>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</si>
  <si>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</si>
  <si>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</si>
  <si>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</si>
  <si>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</si>
  <si>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</si>
  <si>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</si>
  <si>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</si>
  <si>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</si>
  <si>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</si>
  <si>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</si>
  <si>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</si>
  <si>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</si>
  <si>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</si>
  <si>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</si>
  <si>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</si>
  <si>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</si>
  <si>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</si>
  <si>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</si>
  <si>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</si>
  <si>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</si>
  <si>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</si>
  <si>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</si>
  <si>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</si>
  <si>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</si>
  <si>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</si>
  <si>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</si>
  <si>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</si>
  <si>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</si>
  <si>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</si>
  <si>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</si>
  <si>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</si>
  <si>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</si>
  <si>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</si>
  <si>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</si>
  <si>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</si>
  <si>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</si>
  <si>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</si>
  <si>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</si>
  <si>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</si>
  <si>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</si>
  <si>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</si>
  <si>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</si>
  <si>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</si>
  <si>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</si>
  <si>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</si>
  <si>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</si>
  <si>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</si>
  <si>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</si>
  <si>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</si>
  <si>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</si>
  <si>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</si>
  <si>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</si>
  <si>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</si>
  <si>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</si>
  <si>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</si>
  <si>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</si>
  <si>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</si>
  <si>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</si>
  <si>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</si>
  <si>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</si>
  <si>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</si>
  <si>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</si>
  <si>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</si>
  <si>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</si>
  <si>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</si>
  <si>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</si>
  <si>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</si>
  <si>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</si>
  <si>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</si>
  <si>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</si>
  <si>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</si>
  <si>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</si>
  <si>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</si>
  <si>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</si>
  <si>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</si>
  <si>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</si>
  <si>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</si>
  <si>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</si>
  <si>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</si>
  <si>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</si>
  <si>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</si>
  <si>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</si>
  <si>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</si>
  <si>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</si>
  <si>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</si>
  <si>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</si>
  <si>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</si>
  <si>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</si>
  <si>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</si>
  <si>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</si>
  <si>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</si>
  <si>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</si>
  <si>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</si>
  <si>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</si>
  <si>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</si>
  <si>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</si>
  <si>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</si>
  <si>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</si>
  <si>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</si>
  <si>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</si>
  <si>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</si>
  <si>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</si>
  <si>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</si>
  <si>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</si>
  <si>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</si>
  <si>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</si>
  <si>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</si>
  <si>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</si>
  <si>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</si>
  <si>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</si>
  <si>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</si>
  <si>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</si>
  <si>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</si>
  <si>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</si>
  <si>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</si>
  <si>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</si>
  <si>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</si>
  <si>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</si>
  <si>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</si>
  <si>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</si>
  <si>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</si>
  <si>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</si>
  <si>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</si>
  <si>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</si>
  <si>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</si>
  <si>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</si>
  <si>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</si>
  <si>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</si>
  <si>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</si>
  <si>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</si>
  <si>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</si>
  <si>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</si>
  <si>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</si>
  <si>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</si>
  <si>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</si>
  <si>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</si>
  <si>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</si>
  <si>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</si>
  <si>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</si>
  <si>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</si>
  <si>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</si>
  <si>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</si>
  <si>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</si>
  <si>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</si>
  <si>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</si>
  <si>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</si>
  <si>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</si>
  <si>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</si>
  <si>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</si>
  <si>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</si>
  <si>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</si>
  <si>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</si>
  <si>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</si>
  <si>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</si>
  <si>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</si>
  <si>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</si>
  <si>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</si>
  <si>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</si>
  <si>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</si>
  <si>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</si>
  <si>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</si>
  <si>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</si>
  <si>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</si>
  <si>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</si>
  <si>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</si>
  <si>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</si>
  <si>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</si>
  <si>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</si>
  <si>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</si>
  <si>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</si>
  <si>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</si>
  <si>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</si>
  <si>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</si>
  <si>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</si>
  <si>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</si>
  <si>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</si>
  <si>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</si>
  <si>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</si>
  <si>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</si>
  <si>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</si>
  <si>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</si>
  <si>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</si>
  <si>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</si>
  <si>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</si>
  <si>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</si>
  <si>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</si>
  <si>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</si>
  <si>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</si>
  <si>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</si>
  <si>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</si>
  <si>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</si>
  <si>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</si>
  <si>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</si>
  <si>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</si>
  <si>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</si>
  <si>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</si>
  <si>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</si>
  <si>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</si>
  <si>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</si>
  <si>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</si>
  <si>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</si>
  <si>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</si>
  <si>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</si>
  <si>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</si>
  <si>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</si>
  <si>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</si>
  <si>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</si>
  <si>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</si>
  <si>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</si>
  <si>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</si>
  <si>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</si>
  <si>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</si>
  <si>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</si>
  <si>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</si>
  <si>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</si>
  <si>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</si>
  <si>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</si>
  <si>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</si>
  <si>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</si>
  <si>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</si>
  <si>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</si>
  <si>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</si>
  <si>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</si>
  <si>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</si>
  <si>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</si>
  <si>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</si>
  <si>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</si>
  <si>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</si>
  <si>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</si>
  <si>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</si>
  <si>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</si>
  <si>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</si>
  <si>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</si>
  <si>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</si>
  <si>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</si>
  <si>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</si>
  <si>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</si>
  <si>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</si>
  <si>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</si>
  <si>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</si>
  <si>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</si>
  <si>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</si>
  <si>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</si>
  <si>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</si>
  <si>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</si>
  <si>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</si>
  <si>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</si>
  <si>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</si>
  <si>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</si>
  <si>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</si>
  <si>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</si>
  <si>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</si>
  <si>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</si>
  <si>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</si>
  <si>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</si>
  <si>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</si>
  <si>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</si>
  <si>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</si>
  <si>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</si>
  <si>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</si>
  <si>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</si>
  <si>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</si>
  <si>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</si>
  <si>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</si>
  <si>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</si>
  <si>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</si>
  <si>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</si>
  <si>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</si>
  <si>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</si>
  <si>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</si>
  <si>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</si>
  <si>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</si>
  <si>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</si>
  <si>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</si>
  <si>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</si>
  <si>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</si>
  <si>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</si>
  <si>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</si>
  <si>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</si>
  <si>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</si>
  <si>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</si>
  <si>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</si>
  <si>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</si>
  <si>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</si>
  <si>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</si>
  <si>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</si>
  <si>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</si>
  <si>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</si>
  <si>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</si>
  <si>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</si>
  <si>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</si>
  <si>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</si>
  <si>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</si>
  <si>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</si>
  <si>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</si>
  <si>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</si>
  <si>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</si>
  <si>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</si>
  <si>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</si>
  <si>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</si>
  <si>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</si>
  <si>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</si>
  <si>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</si>
  <si>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</si>
  <si>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</si>
  <si>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</si>
  <si>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</si>
  <si>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</si>
  <si>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</si>
  <si>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</si>
  <si>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</si>
  <si>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</si>
  <si>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</si>
  <si>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</si>
  <si>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</si>
  <si>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</si>
  <si>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</si>
  <si>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</si>
  <si>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</si>
  <si>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</si>
  <si>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</si>
  <si>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</si>
  <si>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</si>
  <si>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</si>
  <si>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</si>
  <si>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</si>
  <si>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</si>
  <si>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</si>
  <si>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</si>
  <si>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</si>
  <si>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</si>
  <si>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</si>
  <si>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</si>
  <si>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</si>
  <si>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</si>
  <si>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</si>
  <si>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</si>
  <si>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</si>
  <si>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</si>
  <si>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</si>
  <si>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</si>
  <si>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</si>
  <si>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</si>
  <si>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</si>
  <si>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</si>
  <si>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</si>
  <si>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</si>
  <si>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</si>
  <si>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</si>
  <si>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</si>
  <si>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</si>
  <si>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</si>
  <si>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</si>
  <si>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</si>
  <si>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</si>
  <si>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</si>
  <si>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</si>
  <si>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</si>
  <si>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</si>
  <si>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</si>
  <si>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</si>
  <si>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</si>
  <si>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</si>
  <si>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</si>
  <si>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</si>
  <si>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</si>
  <si>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</si>
  <si>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</si>
  <si>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</si>
  <si>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</si>
  <si>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</si>
  <si>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</si>
  <si>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</si>
  <si>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</si>
  <si>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</si>
  <si>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</si>
  <si>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</si>
  <si>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</si>
  <si>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</si>
  <si>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</si>
  <si>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</si>
  <si>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</si>
  <si>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</si>
  <si>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</si>
  <si>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</si>
  <si>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</si>
  <si>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</si>
  <si>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</si>
  <si>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</si>
  <si>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</si>
  <si>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</si>
  <si>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</si>
  <si>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</si>
  <si>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</si>
  <si>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</si>
  <si>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</si>
  <si>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</si>
  <si>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</si>
  <si>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</si>
  <si>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</si>
  <si>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</si>
  <si>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</si>
  <si>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</si>
  <si>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</si>
  <si>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</si>
  <si>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</si>
  <si>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</si>
  <si>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</si>
  <si>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</si>
  <si>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</si>
  <si>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</si>
  <si>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</si>
  <si>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</si>
  <si>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</si>
  <si>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</si>
  <si>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</si>
  <si>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</si>
  <si>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</si>
  <si>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</si>
  <si>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</si>
  <si>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</si>
  <si>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</si>
  <si>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</si>
  <si>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</si>
  <si>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</si>
  <si>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</si>
  <si>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</si>
  <si>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</si>
  <si>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</si>
  <si>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</si>
  <si>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</si>
  <si>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</si>
  <si>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</si>
  <si>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</si>
  <si>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</si>
  <si>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</si>
  <si>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</si>
  <si>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</si>
  <si>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</si>
  <si>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</si>
  <si>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</si>
  <si>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</si>
  <si>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</si>
  <si>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</si>
  <si>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</si>
  <si>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</si>
  <si>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</si>
  <si>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</si>
  <si>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</si>
  <si>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</si>
  <si>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</si>
  <si>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</si>
  <si>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</si>
  <si>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</si>
  <si>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</si>
  <si>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</si>
  <si>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</si>
  <si>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</si>
  <si>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</si>
  <si>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</si>
  <si>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</si>
  <si>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</si>
  <si>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</si>
  <si>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</si>
  <si>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</si>
  <si>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</si>
  <si>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</si>
  <si>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</si>
  <si>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</si>
  <si>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</si>
  <si>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</si>
  <si>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</si>
  <si>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</si>
  <si>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</si>
  <si>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</si>
  <si>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</si>
  <si>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</si>
  <si>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</si>
  <si>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</si>
  <si>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</si>
  <si>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</si>
  <si>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</si>
  <si>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</si>
  <si>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</si>
  <si>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</si>
  <si>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</si>
  <si>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</si>
  <si>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</si>
  <si>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</si>
  <si>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</si>
  <si>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</si>
  <si>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</si>
  <si>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</si>
  <si>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</si>
  <si>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</si>
  <si>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</si>
  <si>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</si>
  <si>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</si>
  <si>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</si>
  <si>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</si>
  <si>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</si>
  <si>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</si>
  <si>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</si>
  <si>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</si>
  <si>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</si>
  <si>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</si>
  <si>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</si>
  <si>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</si>
  <si>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</si>
  <si>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</si>
  <si>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</si>
  <si>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</si>
  <si>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</si>
  <si>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</si>
  <si>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</si>
  <si>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</si>
  <si>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</si>
  <si>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</si>
  <si>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</si>
  <si>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</si>
  <si>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</si>
  <si>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</si>
  <si>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</si>
  <si>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</si>
  <si>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</si>
  <si>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</si>
  <si>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</si>
  <si>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</si>
  <si>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</si>
  <si>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</si>
  <si>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</si>
  <si>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</si>
  <si>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</si>
  <si>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</si>
  <si>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</si>
  <si>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</si>
  <si>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</si>
  <si>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</si>
  <si>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</si>
  <si>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</si>
  <si>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</si>
  <si>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</si>
  <si>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</si>
  <si>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</si>
  <si>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</si>
  <si>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</si>
  <si>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</si>
  <si>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</si>
  <si>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</si>
  <si>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</si>
  <si>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</si>
  <si>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</si>
  <si>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</si>
  <si>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</si>
  <si>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</si>
  <si>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</si>
  <si>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</si>
  <si>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</si>
  <si>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</si>
  <si>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</si>
  <si>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</si>
  <si>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</si>
  <si>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</si>
  <si>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</si>
  <si>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</si>
  <si>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</si>
  <si>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</si>
  <si>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</si>
  <si>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</si>
  <si>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</si>
  <si>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</si>
  <si>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</si>
  <si>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</si>
  <si>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</si>
  <si>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</si>
  <si>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</si>
  <si>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</si>
  <si>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</si>
  <si>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</si>
  <si>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</si>
  <si>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</si>
  <si>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</si>
  <si>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</si>
  <si>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</si>
  <si>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</si>
  <si>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</si>
  <si>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</si>
  <si>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</si>
  <si>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</si>
  <si>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</si>
  <si>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</si>
  <si>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</si>
  <si>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</si>
  <si>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</si>
  <si>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</si>
  <si>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</si>
  <si>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</si>
  <si>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</si>
  <si>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</si>
  <si>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</si>
  <si>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</si>
  <si>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</si>
  <si>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</si>
  <si>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</si>
  <si>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</si>
  <si>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</si>
  <si>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</si>
  <si>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</si>
  <si>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</si>
  <si>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</si>
  <si>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</si>
  <si>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</si>
  <si>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</si>
  <si>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</si>
  <si>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</si>
  <si>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</si>
  <si>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</si>
  <si>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</si>
  <si>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</si>
  <si>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</si>
  <si>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</si>
  <si>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</si>
  <si>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</si>
  <si>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</si>
  <si>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</si>
  <si>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</si>
  <si>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</si>
  <si>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</si>
  <si>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</si>
  <si>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</si>
  <si>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</si>
  <si>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</si>
  <si>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</si>
  <si>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</si>
  <si>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</si>
  <si>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</si>
  <si>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</si>
  <si>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</si>
  <si>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</si>
  <si>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</si>
  <si>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</si>
  <si>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</si>
  <si>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</si>
  <si>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</si>
  <si>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</si>
  <si>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</si>
  <si>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</si>
  <si>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</si>
  <si>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</si>
  <si>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</si>
  <si>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</si>
  <si>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</si>
  <si>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</si>
  <si>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</si>
  <si>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</si>
  <si>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</si>
  <si>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</si>
  <si>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</si>
  <si>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</si>
  <si>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</si>
  <si>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</si>
  <si>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</si>
  <si>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</si>
  <si>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</si>
  <si>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</si>
  <si>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</si>
  <si>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</si>
  <si>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</si>
  <si>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</si>
  <si>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</si>
  <si>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</si>
  <si>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</si>
  <si>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</si>
  <si>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</si>
  <si>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</si>
  <si>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</si>
  <si>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</si>
  <si>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</si>
  <si>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</si>
  <si>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</si>
  <si>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</si>
  <si>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</si>
  <si>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</si>
  <si>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</si>
  <si>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</si>
  <si>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</si>
  <si>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</si>
  <si>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</si>
  <si>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</si>
  <si>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</si>
  <si>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</si>
  <si>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</si>
  <si>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</si>
  <si>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</si>
  <si>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</si>
  <si>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</si>
  <si>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</si>
  <si>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</si>
  <si>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</si>
  <si>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</si>
  <si>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</si>
  <si>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</si>
  <si>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</si>
  <si>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</si>
  <si>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</si>
  <si>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</si>
  <si>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</si>
  <si>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</si>
  <si>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</si>
  <si>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</si>
  <si>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</si>
  <si>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</si>
  <si>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</si>
  <si>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</si>
  <si>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</si>
  <si>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</si>
  <si>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</si>
  <si>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</si>
  <si>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</si>
  <si>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</si>
  <si>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</si>
  <si>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</si>
  <si>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</si>
  <si>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</si>
  <si>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</si>
  <si>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</si>
  <si>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</si>
  <si>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</si>
  <si>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</si>
  <si>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</si>
  <si>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</si>
  <si>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</si>
  <si>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</si>
  <si>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</si>
  <si>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</si>
  <si>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</si>
  <si>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</si>
  <si>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</si>
  <si>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</si>
  <si>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</si>
  <si>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</si>
  <si>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</si>
  <si>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</si>
  <si>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</si>
  <si>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</si>
  <si>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</si>
  <si>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</si>
  <si>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</si>
  <si>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</si>
  <si>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</si>
  <si>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</si>
  <si>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</si>
  <si>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</si>
  <si>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</si>
  <si>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</si>
  <si>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</si>
  <si>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</si>
  <si>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</si>
  <si>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</si>
  <si>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</si>
  <si>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</si>
  <si>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</si>
  <si>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</si>
  <si>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</si>
  <si>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</si>
  <si>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</si>
  <si>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</si>
  <si>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</si>
  <si>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</si>
  <si>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</si>
  <si>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</si>
  <si>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</si>
  <si>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</si>
  <si>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</si>
  <si>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</si>
  <si>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</si>
  <si>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</si>
  <si>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</si>
  <si>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</si>
  <si>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</si>
  <si>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</si>
  <si>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</si>
  <si>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</si>
  <si>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</si>
  <si>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</si>
  <si>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</si>
  <si>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</si>
  <si>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</si>
  <si>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</si>
  <si>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</si>
  <si>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</si>
  <si>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</si>
  <si>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</si>
  <si>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</si>
  <si>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</si>
  <si>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</si>
  <si>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</si>
  <si>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</si>
  <si>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</si>
  <si>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</si>
  <si>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</si>
  <si>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</si>
  <si>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</si>
  <si>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</si>
  <si>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</si>
  <si>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</si>
  <si>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</si>
  <si>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</si>
  <si>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</si>
  <si>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</si>
  <si>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</si>
  <si>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</si>
  <si>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</si>
  <si>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</si>
  <si>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</si>
  <si>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</si>
  <si>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</si>
  <si>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</si>
  <si>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</si>
  <si>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</si>
  <si>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</si>
  <si>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</si>
  <si>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</si>
  <si>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</si>
  <si>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</si>
  <si>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</si>
  <si>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</si>
  <si>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</si>
  <si>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</si>
  <si>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</si>
  <si>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</si>
  <si>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</si>
  <si>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</si>
  <si>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</si>
  <si>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</si>
  <si>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</si>
  <si>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</si>
  <si>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</si>
  <si>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</si>
  <si>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</si>
  <si>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</si>
  <si>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</si>
  <si>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</si>
  <si>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</si>
  <si>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</si>
  <si>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</si>
  <si>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</si>
  <si>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</si>
  <si>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</si>
  <si>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</si>
  <si>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</si>
  <si>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</si>
  <si>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</si>
  <si>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</si>
  <si>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</si>
  <si>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</si>
  <si>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</si>
  <si>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</si>
  <si>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</si>
  <si>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</si>
  <si>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</si>
  <si>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</si>
  <si>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</si>
  <si>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</si>
  <si>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</si>
  <si>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</si>
  <si>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</si>
  <si>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</si>
  <si>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</si>
  <si>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</si>
  <si>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</si>
  <si>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</si>
  <si>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</si>
  <si>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</si>
  <si>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</si>
  <si>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</si>
  <si>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</si>
  <si>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</si>
  <si>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</si>
  <si>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</si>
  <si>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</si>
  <si>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</si>
  <si>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</si>
  <si>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</si>
  <si>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</si>
  <si>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</si>
  <si>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</si>
  <si>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</si>
  <si>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</si>
  <si>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</si>
  <si>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</si>
  <si>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</si>
  <si>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</si>
  <si>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</si>
  <si>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</si>
  <si>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</si>
  <si>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</si>
  <si>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</si>
  <si>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</si>
  <si>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</si>
  <si>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</si>
  <si>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</si>
  <si>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</si>
  <si>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</si>
  <si>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</si>
  <si>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</si>
  <si>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</si>
  <si>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</si>
  <si>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</si>
  <si>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</si>
  <si>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</si>
  <si>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</si>
  <si>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</si>
  <si>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</si>
  <si>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</si>
  <si>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</si>
  <si>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</si>
  <si>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</si>
  <si>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</si>
  <si>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</si>
  <si>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</si>
  <si>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</si>
  <si>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</si>
  <si>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</si>
  <si>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</si>
  <si>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</si>
  <si>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</si>
  <si>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</si>
  <si>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</si>
  <si>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</si>
  <si>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</si>
  <si>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</si>
  <si>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</si>
  <si>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</si>
  <si>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</si>
  <si>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</si>
  <si>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</si>
  <si>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</si>
  <si>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</si>
  <si>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</si>
  <si>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</si>
  <si>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</si>
  <si>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</si>
  <si>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</si>
  <si>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</si>
  <si>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</si>
  <si>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</si>
  <si>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</si>
  <si>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</si>
  <si>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</si>
  <si>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</si>
  <si>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</si>
  <si>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</si>
  <si>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</si>
  <si>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</si>
  <si>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</si>
  <si>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</si>
  <si>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</si>
  <si>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</si>
  <si>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</si>
  <si>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</si>
  <si>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</si>
  <si>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</si>
  <si>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</si>
  <si>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</si>
  <si>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</si>
  <si>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</si>
  <si>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</si>
  <si>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</si>
  <si>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</si>
  <si>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</si>
  <si>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</si>
  <si>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</si>
  <si>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</si>
  <si>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</si>
  <si>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</si>
  <si>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</si>
  <si>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</si>
  <si>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</si>
  <si>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</si>
  <si>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</si>
  <si>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</si>
  <si>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</si>
  <si>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</si>
  <si>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</si>
  <si>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</si>
  <si>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</si>
  <si>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</si>
  <si>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</si>
  <si>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</si>
  <si>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</si>
  <si>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</si>
  <si>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</si>
  <si>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</si>
  <si>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</si>
  <si>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</si>
  <si>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</si>
  <si>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</si>
  <si>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</si>
  <si>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</si>
  <si>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</si>
  <si>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</si>
  <si>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</si>
  <si>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</si>
  <si>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</si>
  <si>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</si>
  <si>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</si>
  <si>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</si>
  <si>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</si>
  <si>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</si>
  <si>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</si>
  <si>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</si>
  <si>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</si>
  <si>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</si>
  <si>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</si>
  <si>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</si>
  <si>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</si>
  <si>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</si>
  <si>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</si>
  <si>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</si>
  <si>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</si>
  <si>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</si>
  <si>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</si>
  <si>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</si>
  <si>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</si>
  <si>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</si>
  <si>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</si>
  <si>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</si>
  <si>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</si>
  <si>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</si>
  <si>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</si>
  <si>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</si>
  <si>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</si>
  <si>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</si>
  <si>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</si>
  <si>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</si>
  <si>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</si>
  <si>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</si>
  <si>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</si>
  <si>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</si>
  <si>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</si>
  <si>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</si>
  <si>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</si>
  <si>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</si>
  <si>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</si>
  <si>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</si>
  <si>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</si>
  <si>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</si>
  <si>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</si>
  <si>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</si>
  <si>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</si>
  <si>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</si>
  <si>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</si>
  <si>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</si>
  <si>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</si>
  <si>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</si>
  <si>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</si>
  <si>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</si>
  <si>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</si>
  <si>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</si>
  <si>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</si>
  <si>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</si>
  <si>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</si>
  <si>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</si>
  <si>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</si>
  <si>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</si>
  <si>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</si>
  <si>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</si>
  <si>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</si>
  <si>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</si>
  <si>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</si>
  <si>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</si>
  <si>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</si>
  <si>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</si>
  <si>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</si>
  <si>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</si>
  <si>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</si>
  <si>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</si>
  <si>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</si>
  <si>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</si>
  <si>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</si>
  <si>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</si>
  <si>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</si>
  <si>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</si>
  <si>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</si>
  <si>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</si>
  <si>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</si>
  <si>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</si>
  <si>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</si>
  <si>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</si>
  <si>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</si>
  <si>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</si>
  <si>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</si>
  <si>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</si>
  <si>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</si>
  <si>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</si>
  <si>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</si>
  <si>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</si>
  <si>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</si>
  <si>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</si>
  <si>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</si>
  <si>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</si>
  <si>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</si>
  <si>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</si>
  <si>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</si>
  <si>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</si>
  <si>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</si>
  <si>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</si>
  <si>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</si>
  <si>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</si>
  <si>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</si>
  <si>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</si>
  <si>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</si>
  <si>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</si>
  <si>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</si>
  <si>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</si>
  <si>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</si>
  <si>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</si>
  <si>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</si>
  <si>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</si>
  <si>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</si>
  <si>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</si>
  <si>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</si>
  <si>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</si>
  <si>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</si>
  <si>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</si>
  <si>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</si>
  <si>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</si>
  <si>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</si>
  <si>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</si>
  <si>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</si>
  <si>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</si>
  <si>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</si>
  <si>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</si>
  <si>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</si>
  <si>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</si>
  <si>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</si>
  <si>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</si>
  <si>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</si>
  <si>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</si>
  <si>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</si>
  <si>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</si>
  <si>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</si>
  <si>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</si>
  <si>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</si>
  <si>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</si>
  <si>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</si>
  <si>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</si>
  <si>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</si>
  <si>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</si>
  <si>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</si>
  <si>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</si>
  <si>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</si>
  <si>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</si>
  <si>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</si>
  <si>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</si>
  <si>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</si>
  <si>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</si>
  <si>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</si>
  <si>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</si>
  <si>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</si>
  <si>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</si>
  <si>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</si>
  <si>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</si>
  <si>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</si>
  <si>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</si>
  <si>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</si>
  <si>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</si>
  <si>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</si>
  <si>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</si>
  <si>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</si>
  <si>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</si>
  <si>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</si>
  <si>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</si>
  <si>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</si>
  <si>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</si>
  <si>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</si>
  <si>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</si>
  <si>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</si>
  <si>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</si>
  <si>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</si>
  <si>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</si>
  <si>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</si>
  <si>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</si>
  <si>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</si>
  <si>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</si>
  <si>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</si>
  <si>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</si>
  <si>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</si>
  <si>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</si>
  <si>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</si>
  <si>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</si>
  <si>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</si>
  <si>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</si>
  <si>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</si>
  <si>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</si>
  <si>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</si>
  <si>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</si>
  <si>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</si>
  <si>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</si>
  <si>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</si>
  <si>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</si>
  <si>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</si>
  <si>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</si>
  <si>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</si>
  <si>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</si>
  <si>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</si>
  <si>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</si>
  <si>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</si>
  <si>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</si>
  <si>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</si>
  <si>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</si>
  <si>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</si>
  <si>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</si>
  <si>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</si>
  <si>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</si>
  <si>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</si>
  <si>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</si>
  <si>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</si>
  <si>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</si>
  <si>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</si>
  <si>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</si>
  <si>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</si>
  <si>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</si>
  <si>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</si>
  <si>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</si>
  <si>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</si>
  <si>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</si>
  <si>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</si>
  <si>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</si>
  <si>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</si>
  <si>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</si>
  <si>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</si>
  <si>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</si>
  <si>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</si>
  <si>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</si>
  <si>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</si>
  <si>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</si>
  <si>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</si>
  <si>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</si>
  <si>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</si>
  <si>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</si>
  <si>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</si>
  <si>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</si>
  <si>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</si>
  <si>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</si>
  <si>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</si>
  <si>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</si>
  <si>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</si>
  <si>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</si>
  <si>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</si>
  <si>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</si>
  <si>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</si>
  <si>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</si>
  <si>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</si>
  <si>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</si>
  <si>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</si>
  <si>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</si>
  <si>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</si>
  <si>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</si>
  <si>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</si>
  <si>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</si>
  <si>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</si>
  <si>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</si>
  <si>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</si>
  <si>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</si>
  <si>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</si>
  <si>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</si>
  <si>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</si>
  <si>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</si>
  <si>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</si>
  <si>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</si>
  <si>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</si>
  <si>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</si>
  <si>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</si>
  <si>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</si>
  <si>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</si>
  <si>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</si>
  <si>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</si>
  <si>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</si>
  <si>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</si>
  <si>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</si>
  <si>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</si>
  <si>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</si>
  <si>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</si>
  <si>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</si>
  <si>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</si>
  <si>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</si>
  <si>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</si>
  <si>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</si>
  <si>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</si>
  <si>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</si>
  <si>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</si>
  <si>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</si>
  <si>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</si>
  <si>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</si>
  <si>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</si>
  <si>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</si>
  <si>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</si>
  <si>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</si>
  <si>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</si>
  <si>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</si>
  <si>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</si>
  <si>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</si>
  <si>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</si>
  <si>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</si>
  <si>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</si>
  <si>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</si>
  <si>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</si>
  <si>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</si>
  <si>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</si>
  <si>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</si>
  <si>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</si>
  <si>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</si>
  <si>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</si>
  <si>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</si>
  <si>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</si>
  <si>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</si>
  <si>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</si>
  <si>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</si>
  <si>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</si>
  <si>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</si>
  <si>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</si>
  <si>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</si>
  <si>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</si>
  <si>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</si>
  <si>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</si>
  <si>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</si>
  <si>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</si>
  <si>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</si>
  <si>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</si>
  <si>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</si>
  <si>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</si>
  <si>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</si>
  <si>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</si>
  <si>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</si>
  <si>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</si>
  <si>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</si>
  <si>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</si>
  <si>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</si>
  <si>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</si>
  <si>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</si>
  <si>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</si>
  <si>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</si>
  <si>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</si>
  <si>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</si>
  <si>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</si>
  <si>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</si>
  <si>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</si>
  <si>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</si>
  <si>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</si>
  <si>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</si>
  <si>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</si>
  <si>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</si>
  <si>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</si>
  <si>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</si>
  <si>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</si>
  <si>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</si>
  <si>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</si>
  <si>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</si>
  <si>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</si>
  <si>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</si>
  <si>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</si>
  <si>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</si>
  <si>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</si>
  <si>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</si>
  <si>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</si>
  <si>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</si>
  <si>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</si>
  <si>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</si>
  <si>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</si>
  <si>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</si>
  <si>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</si>
  <si>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</si>
  <si>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</si>
  <si>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</si>
  <si>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</si>
  <si>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</si>
  <si>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</si>
  <si>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</si>
  <si>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</si>
  <si>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</si>
  <si>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</si>
  <si>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</si>
  <si>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</si>
  <si>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</si>
  <si>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</si>
  <si>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</si>
  <si>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</si>
  <si>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</si>
  <si>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</si>
  <si>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</si>
  <si>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</si>
  <si>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</si>
  <si>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</si>
  <si>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</si>
  <si>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</si>
  <si>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</si>
  <si>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</si>
  <si>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</si>
  <si>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</si>
  <si>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</si>
  <si>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</si>
  <si>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</si>
  <si>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</si>
  <si>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</si>
  <si>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</si>
  <si>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</si>
  <si>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</si>
  <si>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</si>
  <si>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</si>
  <si>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</si>
  <si>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</si>
  <si>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</si>
  <si>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</si>
  <si>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</si>
  <si>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</si>
  <si>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</si>
  <si>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</si>
  <si>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</si>
  <si>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</si>
  <si>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</si>
  <si>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</si>
  <si>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</si>
  <si>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</si>
  <si>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</si>
  <si>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</si>
  <si>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</si>
  <si>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</si>
  <si>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</si>
  <si>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</si>
  <si>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</si>
  <si>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</si>
  <si>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</si>
  <si>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</si>
  <si>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</si>
  <si>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</si>
  <si>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</si>
  <si>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</si>
  <si>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</si>
  <si>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</si>
  <si>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</si>
  <si>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</si>
  <si>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</si>
  <si>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</si>
  <si>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</si>
  <si>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</si>
  <si>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</si>
  <si>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</si>
  <si>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</si>
  <si>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</si>
  <si>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</si>
  <si>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</si>
  <si>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</si>
  <si>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</si>
  <si>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</si>
  <si>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</si>
  <si>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</si>
  <si>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</si>
  <si>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</si>
  <si>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</si>
  <si>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</si>
  <si>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</si>
  <si>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</si>
  <si>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</si>
  <si>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</si>
  <si>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</si>
  <si>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</si>
  <si>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</si>
  <si>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</si>
  <si>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</si>
  <si>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</si>
  <si>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</si>
  <si>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</si>
  <si>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</si>
  <si>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</si>
  <si>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</si>
  <si>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</si>
  <si>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</si>
  <si>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</si>
  <si>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</si>
  <si>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</si>
  <si>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</si>
  <si>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</si>
  <si>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</si>
  <si>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</si>
  <si>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</si>
  <si>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</si>
  <si>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</si>
  <si>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</si>
  <si>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</si>
  <si>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</si>
  <si>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</si>
  <si>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</si>
  <si>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</si>
  <si>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</si>
  <si>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</si>
  <si>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</si>
  <si>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</si>
  <si>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</si>
  <si>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</si>
  <si>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</si>
  <si>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</si>
  <si>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</si>
  <si>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</si>
  <si>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</si>
  <si>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</si>
  <si>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</si>
  <si>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</si>
  <si>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</si>
  <si>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</si>
  <si>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</si>
  <si>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</si>
  <si>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</si>
  <si>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</si>
  <si>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</si>
  <si>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</si>
  <si>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</si>
  <si>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</si>
  <si>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</si>
  <si>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</si>
  <si>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</si>
  <si>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</si>
  <si>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</si>
  <si>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</si>
  <si>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</si>
  <si>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</si>
  <si>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</si>
  <si>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</si>
  <si>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</si>
  <si>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</si>
  <si>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</si>
  <si>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</si>
  <si>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</si>
  <si>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</si>
  <si>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</si>
  <si>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</si>
  <si>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</si>
  <si>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</si>
  <si>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</si>
  <si>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</si>
  <si>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</si>
  <si>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</si>
  <si>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</si>
  <si>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</si>
  <si>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</si>
  <si>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</si>
  <si>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</si>
  <si>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</si>
  <si>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</si>
  <si>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</si>
  <si>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</si>
  <si>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</si>
  <si>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</si>
  <si>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</si>
  <si>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</si>
  <si>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</si>
  <si>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</si>
  <si>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</si>
  <si>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</si>
  <si>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</si>
  <si>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</si>
  <si>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</si>
  <si>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</si>
  <si>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</si>
  <si>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</si>
  <si>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</si>
  <si>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</si>
  <si>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</si>
  <si>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</si>
  <si>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</si>
  <si>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</si>
  <si>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</si>
  <si>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</si>
  <si>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</si>
  <si>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</si>
  <si>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</si>
  <si>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</si>
  <si>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</si>
  <si>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</si>
  <si>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</si>
  <si>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</si>
  <si>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</si>
  <si>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</si>
  <si>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</si>
  <si>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</si>
  <si>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</si>
  <si>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</si>
  <si>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</si>
  <si>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</si>
  <si>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</si>
  <si>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</si>
  <si>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</si>
  <si>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</si>
  <si>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</si>
  <si>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</si>
  <si>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</si>
  <si>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</si>
  <si>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</si>
  <si>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</si>
  <si>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</si>
  <si>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</si>
  <si>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</si>
  <si>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</si>
  <si>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</si>
  <si>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</si>
  <si>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</si>
  <si>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</si>
  <si>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</si>
  <si>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</si>
  <si>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</si>
  <si>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</si>
  <si>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</si>
  <si>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</si>
  <si>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</si>
  <si>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</si>
  <si>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</si>
  <si>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</si>
  <si>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</si>
  <si>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</si>
  <si>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</si>
  <si>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</si>
  <si>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</si>
  <si>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</si>
  <si>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</si>
  <si>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</si>
  <si>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</si>
  <si>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</si>
  <si>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</si>
  <si>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</si>
  <si>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</si>
  <si>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</si>
  <si>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</si>
  <si>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</si>
  <si>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</si>
  <si>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</si>
  <si>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</si>
  <si>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</si>
  <si>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</si>
  <si>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</si>
  <si>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</si>
  <si>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</si>
  <si>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</si>
  <si>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</si>
  <si>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</si>
  <si>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</si>
  <si>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</si>
  <si>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</si>
  <si>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</si>
  <si>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</si>
  <si>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</si>
  <si>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</si>
  <si>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</si>
  <si>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</si>
  <si>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</si>
  <si>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</si>
  <si>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</si>
  <si>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</si>
  <si>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</si>
  <si>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</si>
  <si>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</si>
  <si>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</si>
  <si>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</si>
  <si>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</si>
  <si>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</si>
  <si>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</si>
  <si>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</si>
  <si>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</si>
  <si>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</si>
  <si>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</si>
  <si>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</si>
  <si>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</si>
  <si>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</si>
  <si>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</si>
  <si>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</si>
  <si>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</si>
  <si>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</si>
  <si>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</si>
  <si>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</si>
  <si>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</si>
  <si>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</si>
  <si>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</si>
  <si>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</si>
  <si>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</si>
  <si>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</si>
  <si>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</si>
  <si>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</si>
  <si>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</si>
  <si>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</si>
  <si>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</si>
  <si>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</si>
  <si>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</si>
  <si>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</si>
  <si>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</si>
  <si>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</si>
  <si>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</si>
  <si>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</si>
  <si>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</si>
  <si>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</si>
  <si>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</si>
  <si>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</si>
  <si>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</si>
  <si>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</si>
  <si>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</si>
  <si>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</si>
  <si>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</si>
  <si>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</si>
  <si>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</si>
  <si>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</si>
  <si>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</si>
  <si>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</si>
  <si>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</si>
  <si>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</si>
  <si>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</si>
  <si>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</si>
  <si>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</si>
  <si>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</si>
  <si>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</si>
  <si>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</si>
  <si>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</si>
  <si>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</si>
  <si>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</si>
  <si>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</si>
  <si>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</si>
  <si>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</si>
  <si>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</si>
  <si>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</si>
  <si>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</si>
  <si>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</si>
  <si>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</si>
  <si>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</si>
  <si>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</si>
  <si>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</si>
  <si>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</si>
  <si>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</si>
  <si>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</si>
  <si>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</si>
  <si>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</si>
  <si>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</si>
  <si>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</si>
  <si>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</si>
  <si>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</si>
  <si>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</si>
  <si>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</si>
  <si>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</si>
  <si>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</si>
  <si>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</si>
  <si>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</si>
  <si>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</si>
  <si>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</si>
  <si>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</si>
  <si>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</si>
  <si>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</si>
  <si>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</si>
  <si>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</si>
  <si>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</si>
  <si>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</si>
  <si>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</si>
  <si>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</si>
  <si>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</si>
  <si>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</si>
  <si>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</si>
  <si>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</si>
  <si>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</si>
  <si>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</si>
  <si>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</si>
  <si>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</si>
  <si>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</si>
  <si>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</si>
  <si>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</si>
  <si>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</si>
  <si>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</si>
  <si>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</si>
  <si>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</si>
  <si>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</si>
  <si>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</si>
  <si>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</si>
  <si>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</si>
  <si>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</si>
  <si>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</si>
  <si>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</si>
  <si>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</si>
  <si>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</si>
  <si>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</si>
  <si>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</si>
  <si>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</si>
  <si>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</si>
  <si>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</si>
  <si>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</si>
  <si>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</si>
  <si>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</si>
  <si>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</si>
  <si>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</si>
  <si>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</si>
  <si>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</si>
  <si>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</si>
  <si>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</si>
  <si>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</si>
  <si>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</si>
  <si>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</si>
  <si>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</si>
  <si>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</si>
  <si>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</si>
  <si>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</si>
  <si>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</si>
  <si>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</si>
  <si>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</si>
  <si>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</si>
  <si>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</si>
  <si>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</si>
  <si>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</si>
  <si>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</si>
  <si>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</si>
  <si>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</si>
  <si>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</si>
  <si>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</si>
  <si>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</si>
  <si>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</si>
  <si>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</si>
  <si>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</si>
  <si>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</si>
  <si>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</si>
  <si>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</si>
  <si>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</si>
  <si>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</si>
  <si>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</si>
  <si>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</si>
  <si>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</si>
  <si>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</si>
  <si>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</si>
  <si>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</si>
  <si>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</si>
  <si>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</si>
  <si>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</si>
  <si>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</si>
  <si>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</si>
  <si>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</si>
  <si>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</si>
  <si>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</si>
  <si>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</si>
  <si>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</si>
  <si>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</si>
  <si>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</si>
  <si>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</si>
  <si>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</si>
  <si>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</si>
  <si>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</si>
  <si>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</si>
  <si>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</si>
  <si>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</si>
  <si>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</si>
  <si>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</si>
  <si>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</si>
  <si>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</si>
  <si>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</si>
  <si>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</si>
  <si>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</si>
  <si>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</si>
  <si>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</si>
  <si>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</si>
  <si>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</si>
  <si>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</si>
  <si>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</si>
  <si>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</si>
  <si>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</si>
  <si>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</si>
  <si>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</si>
  <si>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</si>
  <si>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</si>
  <si>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</si>
  <si>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</si>
  <si>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</si>
  <si>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</si>
  <si>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</si>
  <si>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</si>
  <si>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</si>
  <si>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</si>
  <si>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</si>
  <si>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</si>
  <si>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</si>
  <si>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</si>
  <si>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</si>
  <si>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</si>
  <si>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</si>
  <si>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</si>
  <si>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</si>
  <si>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</si>
  <si>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</si>
  <si>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</si>
  <si>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</si>
  <si>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</si>
  <si>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</si>
  <si>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</si>
  <si>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</si>
  <si>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</si>
  <si>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</si>
  <si>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</si>
  <si>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</si>
  <si>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</si>
  <si>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</si>
  <si>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</si>
  <si>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</si>
  <si>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</si>
  <si>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</si>
  <si>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</si>
  <si>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</si>
  <si>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</si>
  <si>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</si>
  <si>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</si>
  <si>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</si>
  <si>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</si>
  <si>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</si>
  <si>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</si>
  <si>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</si>
  <si>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</si>
  <si>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</si>
  <si>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</si>
  <si>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</si>
  <si>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</si>
  <si>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</si>
  <si>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</si>
  <si>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</si>
  <si>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</si>
  <si>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</si>
  <si>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</si>
  <si>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</si>
  <si>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</si>
  <si>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</si>
  <si>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</si>
  <si>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</si>
  <si>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</si>
  <si>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</si>
  <si>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</si>
  <si>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</si>
  <si>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</si>
  <si>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</si>
  <si>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</si>
  <si>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</si>
  <si>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</si>
  <si>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</si>
  <si>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</si>
  <si>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</si>
  <si>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</si>
  <si>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</si>
  <si>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</si>
  <si>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</si>
  <si>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</si>
  <si>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</si>
  <si>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</si>
  <si>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</si>
  <si>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</si>
  <si>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</si>
  <si>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</si>
  <si>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</si>
  <si>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</si>
  <si>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</si>
  <si>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</si>
  <si>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</si>
  <si>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</si>
  <si>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</si>
  <si>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</si>
  <si>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</si>
  <si>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</si>
  <si>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</si>
  <si>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</si>
  <si>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</si>
  <si>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</si>
  <si>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</si>
  <si>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</si>
  <si>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</si>
  <si>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</si>
  <si>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</si>
  <si>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</si>
  <si>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</si>
  <si>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</si>
  <si>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</si>
  <si>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</si>
  <si>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</si>
  <si>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</si>
  <si>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</si>
  <si>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</si>
  <si>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</si>
  <si>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</si>
  <si>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</si>
  <si>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</si>
  <si>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</si>
  <si>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</si>
  <si>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</si>
  <si>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</si>
  <si>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</si>
  <si>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</si>
  <si>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</si>
  <si>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</si>
  <si>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</si>
  <si>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</si>
  <si>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</si>
  <si>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</si>
  <si>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</si>
  <si>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</si>
  <si>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</si>
  <si>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</si>
  <si>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</si>
  <si>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</si>
  <si>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</si>
  <si>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</si>
  <si>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</si>
  <si>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</si>
  <si>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</si>
  <si>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</si>
  <si>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</si>
  <si>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</si>
  <si>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</si>
  <si>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</si>
  <si>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</si>
  <si>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</si>
  <si>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</si>
  <si>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</si>
  <si>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</si>
  <si>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</si>
  <si>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</si>
  <si>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</si>
  <si>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</si>
  <si>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</si>
  <si>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</si>
  <si>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</si>
  <si>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</si>
  <si>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</si>
  <si>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</si>
  <si>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</si>
  <si>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</si>
  <si>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</si>
  <si>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</si>
  <si>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</si>
  <si>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</si>
  <si>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</si>
  <si>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</si>
  <si>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</si>
  <si>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</si>
  <si>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</si>
  <si>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</si>
  <si>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</si>
  <si>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</si>
  <si>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</si>
  <si>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</si>
  <si>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</si>
  <si>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</si>
  <si>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</si>
  <si>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</si>
  <si>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</si>
  <si>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</si>
  <si>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</si>
  <si>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</si>
  <si>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</si>
  <si>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</si>
  <si>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</si>
  <si>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</si>
  <si>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</si>
  <si>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</si>
  <si>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</si>
  <si>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</si>
  <si>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</si>
  <si>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</si>
  <si>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</si>
  <si>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</si>
  <si>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</si>
  <si>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</si>
  <si>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</si>
  <si>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</si>
  <si>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</si>
  <si>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</si>
  <si>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</si>
  <si>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</si>
  <si>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</si>
  <si>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</si>
  <si>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</si>
  <si>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</si>
  <si>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</si>
  <si>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</si>
  <si>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</si>
  <si>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</si>
  <si>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</si>
  <si>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</si>
  <si>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</si>
  <si>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</si>
  <si>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</si>
  <si>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</si>
  <si>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</si>
  <si>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</si>
  <si>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</si>
  <si>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</si>
  <si>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</si>
  <si>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</si>
  <si>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</si>
  <si>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</si>
  <si>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</si>
  <si>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</si>
  <si>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</si>
  <si>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</si>
  <si>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</si>
  <si>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</si>
  <si>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</si>
  <si>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</si>
  <si>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</si>
  <si>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</si>
  <si>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</si>
  <si>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</si>
  <si>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</si>
  <si>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</si>
  <si>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</si>
  <si>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</si>
  <si>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</si>
  <si>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</si>
  <si>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</si>
  <si>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</si>
  <si>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</si>
  <si>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</si>
  <si>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</si>
  <si>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</si>
  <si>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</si>
  <si>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</si>
  <si>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</si>
  <si>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</si>
  <si>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</si>
  <si>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</si>
  <si>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</si>
  <si>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</si>
  <si>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</si>
  <si>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</si>
  <si>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</si>
  <si>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</si>
  <si>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</si>
  <si>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</si>
  <si>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</si>
  <si>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</si>
  <si>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</si>
  <si>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</si>
  <si>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</si>
  <si>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</si>
  <si>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</si>
  <si>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</si>
  <si>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</si>
  <si>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</si>
  <si>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</si>
  <si>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</si>
  <si>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</si>
  <si>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</si>
  <si>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</si>
  <si>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</si>
  <si>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</si>
  <si>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</si>
  <si>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</si>
  <si>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</si>
  <si>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</si>
  <si>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</si>
  <si>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</si>
  <si>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</si>
  <si>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</si>
  <si>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</si>
  <si>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</si>
  <si>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</si>
  <si>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</si>
  <si>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</si>
  <si>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</si>
  <si>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</si>
  <si>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</si>
  <si>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</si>
  <si>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</si>
  <si>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</si>
  <si>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</si>
  <si>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</si>
  <si>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</si>
  <si>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</si>
  <si>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</si>
  <si>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</si>
  <si>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</si>
  <si>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</si>
  <si>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</si>
  <si>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</si>
  <si>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</si>
  <si>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</si>
  <si>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</si>
  <si>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</si>
  <si>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</si>
  <si>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</si>
  <si>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</si>
  <si>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</si>
  <si>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</si>
  <si>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</si>
  <si>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</si>
  <si>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</si>
  <si>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</si>
  <si>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</si>
  <si>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</si>
  <si>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</si>
  <si>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</si>
  <si>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</si>
  <si>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</si>
  <si>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</si>
  <si>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</si>
  <si>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</si>
  <si>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</si>
  <si>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</si>
  <si>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</si>
  <si>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</si>
  <si>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</si>
  <si>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</si>
  <si>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</si>
  <si>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</si>
  <si>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</si>
  <si>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</si>
  <si>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</si>
  <si>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</si>
  <si>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</si>
  <si>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</si>
  <si>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</si>
  <si>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</si>
  <si>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</si>
  <si>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</si>
  <si>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</si>
  <si>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</si>
  <si>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</si>
  <si>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</si>
  <si>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</si>
  <si>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</si>
  <si>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</si>
  <si>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</si>
  <si>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</si>
  <si>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</si>
  <si>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</si>
  <si>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</si>
  <si>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</si>
  <si>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</si>
  <si>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</si>
  <si>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</si>
  <si>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</si>
  <si>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</si>
  <si>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</si>
  <si>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</si>
  <si>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</si>
  <si>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</si>
  <si>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</si>
  <si>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</si>
  <si>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</si>
  <si>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</si>
  <si>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</si>
  <si>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</si>
  <si>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</si>
  <si>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</si>
  <si>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</si>
  <si>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</si>
  <si>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</si>
  <si>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</si>
  <si>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</si>
  <si>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</si>
  <si>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</si>
  <si>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</si>
  <si>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</si>
  <si>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</si>
  <si>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</si>
  <si>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</si>
  <si>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</si>
  <si>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</si>
  <si>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</si>
  <si>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</si>
  <si>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</si>
  <si>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</si>
  <si>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</si>
  <si>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</si>
  <si>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</si>
  <si>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</si>
  <si>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</si>
  <si>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</si>
  <si>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</si>
  <si>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</si>
  <si>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</si>
  <si>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</si>
  <si>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</si>
  <si>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</si>
  <si>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</si>
  <si>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</si>
  <si>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</si>
  <si>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</si>
  <si>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</si>
  <si>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</si>
  <si>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</si>
  <si>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</si>
  <si>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</si>
  <si>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</si>
  <si>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</si>
  <si>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</si>
  <si>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</si>
  <si>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</si>
  <si>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</si>
  <si>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</si>
  <si>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</si>
  <si>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</si>
  <si>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</si>
  <si>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</si>
  <si>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</si>
  <si>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</si>
  <si>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</si>
  <si>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</si>
  <si>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</si>
  <si>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</si>
  <si>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</si>
  <si>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</si>
  <si>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</si>
  <si>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</si>
  <si>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</si>
  <si>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</si>
  <si>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</si>
  <si>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</si>
  <si>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</si>
  <si>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</si>
  <si>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</si>
  <si>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</si>
  <si>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</si>
  <si>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</si>
  <si>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</si>
  <si>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</si>
  <si>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</si>
  <si>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</si>
  <si>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</si>
  <si>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</si>
  <si>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</si>
  <si>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</si>
  <si>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</si>
  <si>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</si>
  <si>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</si>
  <si>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</si>
  <si>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</si>
  <si>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</si>
  <si>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</si>
  <si>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</si>
  <si>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</si>
  <si>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</si>
  <si>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</si>
  <si>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</si>
  <si>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</si>
  <si>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</si>
  <si>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</si>
  <si>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</si>
  <si>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</si>
  <si>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</si>
  <si>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</si>
  <si>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</si>
  <si>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</si>
  <si>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</si>
  <si>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</si>
  <si>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</si>
  <si>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</si>
  <si>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</si>
  <si>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</si>
  <si>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</si>
  <si>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</si>
  <si>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</si>
  <si>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</si>
  <si>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</si>
  <si>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</si>
  <si>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</si>
  <si>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</si>
  <si>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</si>
  <si>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</si>
  <si>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</si>
  <si>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</si>
  <si>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</si>
  <si>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</si>
  <si>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</si>
  <si>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</si>
  <si>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</si>
  <si>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</si>
  <si>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</si>
  <si>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</si>
  <si>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</si>
  <si>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</si>
  <si>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</si>
  <si>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</si>
  <si>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</si>
  <si>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</si>
  <si>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</si>
  <si>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</si>
  <si>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</si>
  <si>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</si>
  <si>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</si>
  <si>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</si>
  <si>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</si>
  <si>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</si>
  <si>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</si>
  <si>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</si>
  <si>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</si>
  <si>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</si>
  <si>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</si>
  <si>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</si>
  <si>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</si>
  <si>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</si>
  <si>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</si>
  <si>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</si>
  <si>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</si>
  <si>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</si>
  <si>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</si>
  <si>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</si>
  <si>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</si>
  <si>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</si>
  <si>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</si>
  <si>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</si>
  <si>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</si>
  <si>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</si>
  <si>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</si>
  <si>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</si>
  <si>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</si>
  <si>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</si>
  <si>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</si>
  <si>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</si>
  <si>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</si>
  <si>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</si>
  <si>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</si>
  <si>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</si>
  <si>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</si>
  <si>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</si>
  <si>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</si>
  <si>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</si>
  <si>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</si>
  <si>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</si>
  <si>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</si>
  <si>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</si>
  <si>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</si>
  <si>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</si>
  <si>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</si>
  <si>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</si>
  <si>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</si>
  <si>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</si>
  <si>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</si>
  <si>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</si>
  <si>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</si>
  <si>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</si>
  <si>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</si>
  <si>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</si>
  <si>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</si>
  <si>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</si>
  <si>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</si>
  <si>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</si>
  <si>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</si>
  <si>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</si>
  <si>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</si>
  <si>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</si>
  <si>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</si>
  <si>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</si>
  <si>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</si>
  <si>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</si>
  <si>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</si>
  <si>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</si>
  <si>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</si>
  <si>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</si>
  <si>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</si>
  <si>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</si>
  <si>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</si>
  <si>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</si>
  <si>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</si>
  <si>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</si>
  <si>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</si>
  <si>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</si>
  <si>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</si>
  <si>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</si>
  <si>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</si>
  <si>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</si>
  <si>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</si>
  <si>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</si>
  <si>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</si>
  <si>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</si>
  <si>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</si>
  <si>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</si>
  <si>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</si>
  <si>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</si>
  <si>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</si>
  <si>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</si>
  <si>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</si>
  <si>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</si>
  <si>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</si>
  <si>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</si>
  <si>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</si>
  <si>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</si>
  <si>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</si>
  <si>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</si>
  <si>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</si>
  <si>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</si>
  <si>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</si>
  <si>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</si>
  <si>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</si>
  <si>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</si>
  <si>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</si>
  <si>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</si>
  <si>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</si>
  <si>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</si>
  <si>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</si>
  <si>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</si>
  <si>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</si>
  <si>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</si>
  <si>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</si>
  <si>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</si>
  <si>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</si>
  <si>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</si>
  <si>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</si>
  <si>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</si>
  <si>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</si>
  <si>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</si>
  <si>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</si>
  <si>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</si>
  <si>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</si>
  <si>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</si>
  <si>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</si>
  <si>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</si>
  <si>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</si>
  <si>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</si>
  <si>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</si>
  <si>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</si>
  <si>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</si>
  <si>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</si>
  <si>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</si>
  <si>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</si>
  <si>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</si>
  <si>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</si>
  <si>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</si>
  <si>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</si>
  <si>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</si>
  <si>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</si>
  <si>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</si>
  <si>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</si>
  <si>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</si>
  <si>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</si>
  <si>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</si>
  <si>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</si>
  <si>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</si>
  <si>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</si>
  <si>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</si>
  <si>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</si>
  <si>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</si>
  <si>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</si>
  <si>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</si>
  <si>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</si>
  <si>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</si>
  <si>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</si>
  <si>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</si>
  <si>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</si>
  <si>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</si>
  <si>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</si>
  <si>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</si>
  <si>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</si>
  <si>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</si>
  <si>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</si>
  <si>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</si>
  <si>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</si>
  <si>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</si>
  <si>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</si>
  <si>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</si>
  <si>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</si>
  <si>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</si>
  <si>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</si>
  <si>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</si>
  <si>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</si>
  <si>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</si>
  <si>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</si>
  <si>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</si>
  <si>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</si>
  <si>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</si>
  <si>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</si>
  <si>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</si>
  <si>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</si>
  <si>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</si>
  <si>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</si>
  <si>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</si>
  <si>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</si>
  <si>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</si>
  <si>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</si>
  <si>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</si>
  <si>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</si>
  <si>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</si>
  <si>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</si>
  <si>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</si>
  <si>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</si>
  <si>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</si>
  <si>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</si>
  <si>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</si>
  <si>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</si>
  <si>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</si>
  <si>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</si>
  <si>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</si>
  <si>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</si>
  <si>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</si>
  <si>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</si>
  <si>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</si>
  <si>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</si>
  <si>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</si>
  <si>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</si>
  <si>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</si>
  <si>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</si>
  <si>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</si>
  <si>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</si>
  <si>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</si>
  <si>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</si>
  <si>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</si>
  <si>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</si>
  <si>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</si>
  <si>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</si>
  <si>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</si>
  <si>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</si>
  <si>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</si>
  <si>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</si>
  <si>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</si>
  <si>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</si>
  <si>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</si>
  <si>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</si>
  <si>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</si>
  <si>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</si>
  <si>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</si>
  <si>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</si>
  <si>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</si>
  <si>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</si>
  <si>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</si>
  <si>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</si>
  <si>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</si>
  <si>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</si>
  <si>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</si>
  <si>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</si>
  <si>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</si>
  <si>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</si>
  <si>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</si>
  <si>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</si>
  <si>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</si>
  <si>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</si>
  <si>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</si>
  <si>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</si>
  <si>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</si>
  <si>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</si>
  <si>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</si>
  <si>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</si>
  <si>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</si>
  <si>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</si>
  <si>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</si>
  <si>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</si>
  <si>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</si>
  <si>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</si>
  <si>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</si>
  <si>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</si>
  <si>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</si>
  <si>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</si>
  <si>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</si>
  <si>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</si>
  <si>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</si>
  <si>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</si>
  <si>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</si>
  <si>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</si>
  <si>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</si>
  <si>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</si>
  <si>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</si>
  <si>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</si>
  <si>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</si>
  <si>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</si>
  <si>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</si>
  <si>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</si>
  <si>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</si>
  <si>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</si>
  <si>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</si>
  <si>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</si>
  <si>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</si>
  <si>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</si>
  <si>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</si>
  <si>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</si>
  <si>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</si>
  <si>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</si>
  <si>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</si>
  <si>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</si>
  <si>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</si>
  <si>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</si>
  <si>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</si>
  <si>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</si>
  <si>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</si>
  <si>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</si>
  <si>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</si>
  <si>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</si>
  <si>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</si>
  <si>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</si>
  <si>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</si>
  <si>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</si>
  <si>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</si>
  <si>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</si>
  <si>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</si>
  <si>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</si>
  <si>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</si>
  <si>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</si>
  <si>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</si>
  <si>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</si>
  <si>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</si>
  <si>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</si>
  <si>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</si>
  <si>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</si>
  <si>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</si>
  <si>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</si>
  <si>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</si>
  <si>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</si>
  <si>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</si>
  <si>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</si>
  <si>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</si>
  <si>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</si>
  <si>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</si>
  <si>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</si>
  <si>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</si>
  <si>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</si>
  <si>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</si>
  <si>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</si>
  <si>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</si>
  <si>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</si>
  <si>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</si>
  <si>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</si>
  <si>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</si>
  <si>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</si>
  <si>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</si>
  <si>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</si>
  <si>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</si>
  <si>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</si>
  <si>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</si>
  <si>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</si>
  <si>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</si>
  <si>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</si>
  <si>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</si>
  <si>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</si>
  <si>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</si>
  <si>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</si>
  <si>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</si>
  <si>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</si>
  <si>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</si>
  <si>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</si>
  <si>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</si>
  <si>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</si>
  <si>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</si>
  <si>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</si>
  <si>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</si>
  <si>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</si>
  <si>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</si>
  <si>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</si>
  <si>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</si>
  <si>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</si>
  <si>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</si>
  <si>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</si>
  <si>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</si>
  <si>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</si>
  <si>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</si>
  <si>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</si>
  <si>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</si>
  <si>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</si>
  <si>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</si>
  <si>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</si>
  <si>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</si>
  <si>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</si>
  <si>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</si>
  <si>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</si>
  <si>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</si>
  <si>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</si>
  <si>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</si>
  <si>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</si>
  <si>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</si>
  <si>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</si>
  <si>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</si>
  <si>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</si>
  <si>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</si>
  <si>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</si>
  <si>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</si>
  <si>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</si>
  <si>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</si>
  <si>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</si>
  <si>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</si>
  <si>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</si>
  <si>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</si>
  <si>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</si>
  <si>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</si>
  <si>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</si>
  <si>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</si>
  <si>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</si>
  <si>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</si>
  <si>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</si>
  <si>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</si>
  <si>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</si>
  <si>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</si>
  <si>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</si>
  <si>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</si>
  <si>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</si>
  <si>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</si>
  <si>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</si>
  <si>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</si>
  <si>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</si>
  <si>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</si>
  <si>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</si>
  <si>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</si>
  <si>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</si>
  <si>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</si>
  <si>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</si>
  <si>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</si>
  <si>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</si>
  <si>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</si>
  <si>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</si>
  <si>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</si>
  <si>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</si>
  <si>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</si>
  <si>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</si>
  <si>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</si>
  <si>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</si>
  <si>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</si>
  <si>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</si>
  <si>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</si>
  <si>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</si>
  <si>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</si>
  <si>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</si>
  <si>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</si>
  <si>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</si>
  <si>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</si>
  <si>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</si>
  <si>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</si>
  <si>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</si>
  <si>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</si>
  <si>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</si>
  <si>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</si>
  <si>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</si>
  <si>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</si>
  <si>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</si>
  <si>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</si>
  <si>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</si>
  <si>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</si>
  <si>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</si>
  <si>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</si>
  <si>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</si>
  <si>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</si>
  <si>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</si>
  <si>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</si>
  <si>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</si>
  <si>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</si>
  <si>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</si>
  <si>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</si>
  <si>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</si>
  <si>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</si>
  <si>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</si>
  <si>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</si>
  <si>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</si>
  <si>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</si>
  <si>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</si>
  <si>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</si>
  <si>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</si>
  <si>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</si>
  <si>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</si>
  <si>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</si>
  <si>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</si>
  <si>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</si>
  <si>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</si>
  <si>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</si>
  <si>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</si>
  <si>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</si>
  <si>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</si>
  <si>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</si>
  <si>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</si>
  <si>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</si>
  <si>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</si>
  <si>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</si>
  <si>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</si>
  <si>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</si>
  <si>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</si>
  <si>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</si>
  <si>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</si>
  <si>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</si>
  <si>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</si>
  <si>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</si>
  <si>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</si>
  <si>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</si>
  <si>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</si>
  <si>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</si>
  <si>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</si>
  <si>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</si>
  <si>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</si>
  <si>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</si>
  <si>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</si>
  <si>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</si>
  <si>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</si>
  <si>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</si>
  <si>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</si>
  <si>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</si>
  <si>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</si>
  <si>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</si>
  <si>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</si>
  <si>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</si>
  <si>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</si>
  <si>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</si>
  <si>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</si>
  <si>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</si>
  <si>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</si>
  <si>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</si>
  <si>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</si>
  <si>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</si>
  <si>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</si>
  <si>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</si>
  <si>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</si>
  <si>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</si>
  <si>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</si>
  <si>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</si>
  <si>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</si>
  <si>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</si>
  <si>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</si>
  <si>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</si>
  <si>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</si>
  <si>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</si>
  <si>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</si>
  <si>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</si>
  <si>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</si>
  <si>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</si>
  <si>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</si>
  <si>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</si>
  <si>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</si>
  <si>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</si>
  <si>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</si>
  <si>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</si>
  <si>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</si>
  <si>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</si>
  <si>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</si>
  <si>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</si>
  <si>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</si>
  <si>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</si>
  <si>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</si>
  <si>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</si>
  <si>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</si>
  <si>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</si>
  <si>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</si>
  <si>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</si>
  <si>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</si>
  <si>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</si>
  <si>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</si>
  <si>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</si>
  <si>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</si>
  <si>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</si>
  <si>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</si>
  <si>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</si>
  <si>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</si>
  <si>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</si>
  <si>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</si>
  <si>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</si>
  <si>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</si>
  <si>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</si>
  <si>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</si>
  <si>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</si>
  <si>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</si>
  <si>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</si>
  <si>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</si>
  <si>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</si>
  <si>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</si>
  <si>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</si>
  <si>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</si>
  <si>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</si>
  <si>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</si>
  <si>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</si>
  <si>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</si>
  <si>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</si>
  <si>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</si>
  <si>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</si>
  <si>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</si>
  <si>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</si>
  <si>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</si>
  <si>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</si>
  <si>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</si>
  <si>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</si>
  <si>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</si>
  <si>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</si>
  <si>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</si>
  <si>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</si>
  <si>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</si>
  <si>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</si>
  <si>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</si>
  <si>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</si>
  <si>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</si>
  <si>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</si>
  <si>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</si>
  <si>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</si>
  <si>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</si>
  <si>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</si>
  <si>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</si>
  <si>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</si>
  <si>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</si>
  <si>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</si>
  <si>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</si>
  <si>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</si>
  <si>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</si>
  <si>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</si>
  <si>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</si>
  <si>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</si>
  <si>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</si>
  <si>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</si>
  <si>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</si>
  <si>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</si>
  <si>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</si>
  <si>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</si>
  <si>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</si>
  <si>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</si>
  <si>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</si>
  <si>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</si>
  <si>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</si>
  <si>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</si>
  <si>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</si>
  <si>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</si>
  <si>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</si>
  <si>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</si>
  <si>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</si>
  <si>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</si>
  <si>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</si>
  <si>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</si>
  <si>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</si>
  <si>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</si>
  <si>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</si>
  <si>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</si>
  <si>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</si>
  <si>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</si>
  <si>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</si>
  <si>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</si>
  <si>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</si>
  <si>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</si>
  <si>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</si>
  <si>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</si>
  <si>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</si>
  <si>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</si>
  <si>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</si>
  <si>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</si>
  <si>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</si>
  <si>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</si>
  <si>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</si>
  <si>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</si>
  <si>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</si>
  <si>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</si>
  <si>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</si>
  <si>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</si>
  <si>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</si>
  <si>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</si>
  <si>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</si>
  <si>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</si>
  <si>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</si>
  <si>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</si>
  <si>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</si>
  <si>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</si>
  <si>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</si>
  <si>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</si>
  <si>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</si>
  <si>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</si>
  <si>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</si>
  <si>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</si>
  <si>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</si>
  <si>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</si>
  <si>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</si>
  <si>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</si>
  <si>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</si>
  <si>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</si>
  <si>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</si>
  <si>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</si>
  <si>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</si>
  <si>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</si>
  <si>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</si>
  <si>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</si>
  <si>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</si>
  <si>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</si>
  <si>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</si>
  <si>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</si>
  <si>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</si>
  <si>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</si>
  <si>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</si>
  <si>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</si>
  <si>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</si>
  <si>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</si>
  <si>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</si>
  <si>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</si>
  <si>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</si>
  <si>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</si>
  <si>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</si>
  <si>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</si>
  <si>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</si>
  <si>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</si>
  <si>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</si>
  <si>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</si>
  <si>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</si>
  <si>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</si>
  <si>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</si>
  <si>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</si>
  <si>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</si>
  <si>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</si>
  <si>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</si>
  <si>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</si>
  <si>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</si>
  <si>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</si>
  <si>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</si>
  <si>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</si>
  <si>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</si>
  <si>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</si>
  <si>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</si>
  <si>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</si>
  <si>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</si>
  <si>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</si>
  <si>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</si>
  <si>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</si>
  <si>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</si>
  <si>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</si>
  <si>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</si>
  <si>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</si>
  <si>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</si>
  <si>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</si>
  <si>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</si>
  <si>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</si>
  <si>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</si>
  <si>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</si>
  <si>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</si>
  <si>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</si>
  <si>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</si>
  <si>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</si>
  <si>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</si>
  <si>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</si>
  <si>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</si>
  <si>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</si>
  <si>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</si>
  <si>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</si>
  <si>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</si>
  <si>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</si>
  <si>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</si>
  <si>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</si>
  <si>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</si>
  <si>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</si>
  <si>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</si>
  <si>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</si>
  <si>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</si>
  <si>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</si>
  <si>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</si>
  <si>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</si>
  <si>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</si>
  <si>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</si>
  <si>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</si>
  <si>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</si>
  <si>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</si>
  <si>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</si>
  <si>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</si>
  <si>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</si>
  <si>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</si>
  <si>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</si>
  <si>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</si>
  <si>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</si>
  <si>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</si>
  <si>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</si>
  <si>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</si>
  <si>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</si>
  <si>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</si>
  <si>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</si>
  <si>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</si>
  <si>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</si>
  <si>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</si>
  <si>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</si>
  <si>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</si>
  <si>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</si>
  <si>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</si>
  <si>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</si>
  <si>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</si>
  <si>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</si>
  <si>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</si>
  <si>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</si>
  <si>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</si>
  <si>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</si>
  <si>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</si>
  <si>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</si>
  <si>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</si>
  <si>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</si>
  <si>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</si>
  <si>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</si>
  <si>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</si>
  <si>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</si>
  <si>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</si>
  <si>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</si>
  <si>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</si>
  <si>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</si>
  <si>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</si>
  <si>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</si>
  <si>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</si>
  <si>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</si>
  <si>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</si>
  <si>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</si>
  <si>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</si>
  <si>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</si>
  <si>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</si>
  <si>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</si>
  <si>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</si>
  <si>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</si>
  <si>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</si>
  <si>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</si>
  <si>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</si>
  <si>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</si>
  <si>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</si>
  <si>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</si>
  <si>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</si>
  <si>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</si>
  <si>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</si>
  <si>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</si>
  <si>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</si>
  <si>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</si>
  <si>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</si>
  <si>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</si>
  <si>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</si>
  <si>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</si>
  <si>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</si>
  <si>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</si>
  <si>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</si>
  <si>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</si>
  <si>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</si>
  <si>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</si>
  <si>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</si>
  <si>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</si>
  <si>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</si>
  <si>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</si>
  <si>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</si>
  <si>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</si>
  <si>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</si>
  <si>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</si>
  <si>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</si>
  <si>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</si>
  <si>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</si>
  <si>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</si>
  <si>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</si>
  <si>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</si>
  <si>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</si>
  <si>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</si>
  <si>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</si>
  <si>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</si>
  <si>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</si>
  <si>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</si>
  <si>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</si>
  <si>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</si>
  <si>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</si>
  <si>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</si>
  <si>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</si>
  <si>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</si>
  <si>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</si>
  <si>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</si>
  <si>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</si>
  <si>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</si>
  <si>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</si>
  <si>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</si>
  <si>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</si>
  <si>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</si>
  <si>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</si>
  <si>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</si>
  <si>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</si>
  <si>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</si>
  <si>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</si>
  <si>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</si>
  <si>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</si>
  <si>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</si>
  <si>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</si>
  <si>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</si>
  <si>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</si>
  <si>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</si>
  <si>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</si>
  <si>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</si>
  <si>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</si>
  <si>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</si>
  <si>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</si>
  <si>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</si>
  <si>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</si>
  <si>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</si>
  <si>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</si>
  <si>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</si>
  <si>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</si>
  <si>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</si>
  <si>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</si>
  <si>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</si>
  <si>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</si>
  <si>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</si>
  <si>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</si>
  <si>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</si>
  <si>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</si>
  <si>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</si>
  <si>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</si>
  <si>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</si>
  <si>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</si>
  <si>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</si>
  <si>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</si>
  <si>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</si>
  <si>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</si>
  <si>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</si>
  <si>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</si>
  <si>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</si>
  <si>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</si>
  <si>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</si>
  <si>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</si>
  <si>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</si>
  <si>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</si>
  <si>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</si>
  <si>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</si>
  <si>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</si>
  <si>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</si>
  <si>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</si>
  <si>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</si>
  <si>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</si>
  <si>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</si>
  <si>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</si>
  <si>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</si>
  <si>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</si>
  <si>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</si>
  <si>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</si>
  <si>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</si>
  <si>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</si>
  <si>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</si>
  <si>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</si>
  <si>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</si>
  <si>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</si>
  <si>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</si>
  <si>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</si>
  <si>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</si>
  <si>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</si>
  <si>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</si>
  <si>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</si>
  <si>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</si>
  <si>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</si>
  <si>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</si>
  <si>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</si>
  <si>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</si>
  <si>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</si>
  <si>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</si>
  <si>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</si>
  <si>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</si>
  <si>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</si>
  <si>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</si>
  <si>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</si>
  <si>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</si>
  <si>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</si>
  <si>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</si>
  <si>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</si>
  <si>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</si>
  <si>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</si>
  <si>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</si>
  <si>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</si>
  <si>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</si>
  <si>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</si>
  <si>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</si>
  <si>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</si>
  <si>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</si>
  <si>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</si>
  <si>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</si>
  <si>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</si>
  <si>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</si>
  <si>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</si>
  <si>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</si>
  <si>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</si>
  <si>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</si>
  <si>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</si>
  <si>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</si>
  <si>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</si>
  <si>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</si>
  <si>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</si>
  <si>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</si>
  <si>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</si>
  <si>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</si>
  <si>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</si>
  <si>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</si>
  <si>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</si>
  <si>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</si>
  <si>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</si>
  <si>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</si>
  <si>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</si>
  <si>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</si>
  <si>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</si>
  <si>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</si>
  <si>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</si>
  <si>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</si>
  <si>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</si>
  <si>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</si>
  <si>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</si>
  <si>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</si>
  <si>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</si>
  <si>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</si>
  <si>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</si>
  <si>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</si>
  <si>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</si>
  <si>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</si>
  <si>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</si>
  <si>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</si>
  <si>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</si>
  <si>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</si>
  <si>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</si>
  <si>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</si>
  <si>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</si>
  <si>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</si>
  <si>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</si>
  <si>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</si>
  <si>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</si>
  <si>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</si>
  <si>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</si>
  <si>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</si>
  <si>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</si>
  <si>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</si>
  <si>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</si>
  <si>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</si>
  <si>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</si>
  <si>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</si>
  <si>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</si>
  <si>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</si>
  <si>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</si>
  <si>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</si>
  <si>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</si>
  <si>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</si>
  <si>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</si>
  <si>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</si>
  <si>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</si>
  <si>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</si>
  <si>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</si>
  <si>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</si>
  <si>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</si>
  <si>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</si>
  <si>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</si>
  <si>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</si>
  <si>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</si>
  <si>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</si>
  <si>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</si>
  <si>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</si>
  <si>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</si>
  <si>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</si>
  <si>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</si>
  <si>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</si>
  <si>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</si>
  <si>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</si>
  <si>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</si>
  <si>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</si>
  <si>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</si>
  <si>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</si>
  <si>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</si>
  <si>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</si>
  <si>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</si>
  <si>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</si>
  <si>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</si>
  <si>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</si>
  <si>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</si>
  <si>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</si>
  <si>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</si>
  <si>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</si>
  <si>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</si>
  <si>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</si>
  <si>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</si>
  <si>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</si>
  <si>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</si>
  <si>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</si>
  <si>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</si>
  <si>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</si>
  <si>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</si>
  <si>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</si>
  <si>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</si>
  <si>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</si>
  <si>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</si>
  <si>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</si>
  <si>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</si>
  <si>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</si>
  <si>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</si>
  <si>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</si>
  <si>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</si>
  <si>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</si>
  <si>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</si>
  <si>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</si>
  <si>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</si>
  <si>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</si>
  <si>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</si>
  <si>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</si>
  <si>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</si>
  <si>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</si>
  <si>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</si>
  <si>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</si>
  <si>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</si>
  <si>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</si>
  <si>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</si>
  <si>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</si>
  <si>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</si>
  <si>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</si>
  <si>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</si>
  <si>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</si>
  <si>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</si>
  <si>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</si>
  <si>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</si>
  <si>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</si>
  <si>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</si>
  <si>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</si>
  <si>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</si>
  <si>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</si>
  <si>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</si>
  <si>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</si>
  <si>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</si>
  <si>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</si>
  <si>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</si>
  <si>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</si>
  <si>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</si>
  <si>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</si>
  <si>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</si>
  <si>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</si>
  <si>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</si>
  <si>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</si>
  <si>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</si>
  <si>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</si>
  <si>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</si>
  <si>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</si>
  <si>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</si>
  <si>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</si>
  <si>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</si>
  <si>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</si>
  <si>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</si>
  <si>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</si>
  <si>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</si>
  <si>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</si>
  <si>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</si>
  <si>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</si>
  <si>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</si>
  <si>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</si>
  <si>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</si>
  <si>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</si>
  <si>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</si>
  <si>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</si>
  <si>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</si>
  <si>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</si>
  <si>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</si>
  <si>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</si>
  <si>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</si>
  <si>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</si>
  <si>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</si>
  <si>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</si>
  <si>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</si>
  <si>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</si>
  <si>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</si>
  <si>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</si>
  <si>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</si>
  <si>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</si>
  <si>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</si>
  <si>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</si>
  <si>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</si>
  <si>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</si>
  <si>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</si>
  <si>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</si>
  <si>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</si>
  <si>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</si>
  <si>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</si>
  <si>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</si>
  <si>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</si>
  <si>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</si>
  <si>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</si>
  <si>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</si>
  <si>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</si>
  <si>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</si>
  <si>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</si>
  <si>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</si>
  <si>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</si>
  <si>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</si>
  <si>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</si>
  <si>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</si>
  <si>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</si>
  <si>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</si>
  <si>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</si>
  <si>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</si>
  <si>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</si>
  <si>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</si>
  <si>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</si>
  <si>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</si>
  <si>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</si>
  <si>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</si>
  <si>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</si>
  <si>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</si>
  <si>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</si>
  <si>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</si>
  <si>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</si>
  <si>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</si>
  <si>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</si>
  <si>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</si>
  <si>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</si>
  <si>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</si>
  <si>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</si>
  <si>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</si>
  <si>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</si>
  <si>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</si>
  <si>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</si>
  <si>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</si>
  <si>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</si>
  <si>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</si>
  <si>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</si>
  <si>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</si>
  <si>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</si>
  <si>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</si>
  <si>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</si>
  <si>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</si>
  <si>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</si>
  <si>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</si>
  <si>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</si>
  <si>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</si>
  <si>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</si>
  <si>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</si>
  <si>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</si>
  <si>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</si>
  <si>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</si>
  <si>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</si>
  <si>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</si>
  <si>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</si>
  <si>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</si>
  <si>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</si>
  <si>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</si>
  <si>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</si>
  <si>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</si>
  <si>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</si>
  <si>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</si>
  <si>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</si>
  <si>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</si>
  <si>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</si>
  <si>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</si>
  <si>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</si>
  <si>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</si>
  <si>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</si>
  <si>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</si>
  <si>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</si>
  <si>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</si>
  <si>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</si>
  <si>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</si>
  <si>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</si>
  <si>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</si>
  <si>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</si>
  <si>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</si>
  <si>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</si>
  <si>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</si>
  <si>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</si>
  <si>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</si>
  <si>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</si>
  <si>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</si>
  <si>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</si>
  <si>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</si>
  <si>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</si>
  <si>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</si>
  <si>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</si>
  <si>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</si>
  <si>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</si>
  <si>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</si>
  <si>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</si>
  <si>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</si>
  <si>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</si>
  <si>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</si>
  <si>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</si>
  <si>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</si>
  <si>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</si>
  <si>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</si>
  <si>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</si>
  <si>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</si>
  <si>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</si>
  <si>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</si>
  <si>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</si>
  <si>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</si>
  <si>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</si>
  <si>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</si>
  <si>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</si>
  <si>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</si>
  <si>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</si>
  <si>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</si>
  <si>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</si>
  <si>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</si>
  <si>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</si>
  <si>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</si>
  <si>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</si>
  <si>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</si>
  <si>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</si>
  <si>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</si>
  <si>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</si>
  <si>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</si>
  <si>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</si>
  <si>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</si>
  <si>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</si>
  <si>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</si>
  <si>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</si>
  <si>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</si>
  <si>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</si>
  <si>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</si>
  <si>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</si>
  <si>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</si>
  <si>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</si>
  <si>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</si>
  <si>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</si>
  <si>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</si>
  <si>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</si>
  <si>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</si>
  <si>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</si>
  <si>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</si>
  <si>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</si>
  <si>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</si>
  <si>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</si>
  <si>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</si>
  <si>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</si>
  <si>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</si>
  <si>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</si>
  <si>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</si>
  <si>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</si>
  <si>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</si>
  <si>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</si>
  <si>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</si>
  <si>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</si>
  <si>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</si>
  <si>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</si>
  <si>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</si>
  <si>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</si>
  <si>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</si>
  <si>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</si>
  <si>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</si>
  <si>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</si>
  <si>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</si>
  <si>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</si>
  <si>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</si>
  <si>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</si>
  <si>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</si>
  <si>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</si>
  <si>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</si>
  <si>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</si>
  <si>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</si>
  <si>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</si>
  <si>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</si>
  <si>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</si>
  <si>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</si>
  <si>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</si>
  <si>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</si>
  <si>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</si>
  <si>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</si>
  <si>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</si>
  <si>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</si>
  <si>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</si>
  <si>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</si>
  <si>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</si>
  <si>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</si>
  <si>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</si>
  <si>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</si>
  <si>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</si>
  <si>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</si>
  <si>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</si>
  <si>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</si>
  <si>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</si>
  <si>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</si>
  <si>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</si>
  <si>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</si>
  <si>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</si>
  <si>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</si>
  <si>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</si>
  <si>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</si>
  <si>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</si>
  <si>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</si>
  <si>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</si>
  <si>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</si>
  <si>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</si>
  <si>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</si>
  <si>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</si>
  <si>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</si>
  <si>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</si>
  <si>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</si>
  <si>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</si>
  <si>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</si>
  <si>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</si>
  <si>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</si>
  <si>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</si>
  <si>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</si>
  <si>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</si>
  <si>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</si>
  <si>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</si>
  <si>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</si>
  <si>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</si>
  <si>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</si>
  <si>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</si>
  <si>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</si>
  <si>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</si>
  <si>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</si>
  <si>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</si>
  <si>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</si>
  <si>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</si>
  <si>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</si>
  <si>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</si>
  <si>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</si>
  <si>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</si>
  <si>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</si>
  <si>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</si>
  <si>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</si>
  <si>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</si>
  <si>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</si>
  <si>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</si>
  <si>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</si>
  <si>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</si>
  <si>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</si>
  <si>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</si>
  <si>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</si>
  <si>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</si>
  <si>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</si>
  <si>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</si>
  <si>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</si>
  <si>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</si>
  <si>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</si>
  <si>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</si>
  <si>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</si>
  <si>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</si>
  <si>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</si>
  <si>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</si>
  <si>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</si>
  <si>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</si>
  <si>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</si>
  <si>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</si>
  <si>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</si>
  <si>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</si>
  <si>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</si>
  <si>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</si>
  <si>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</si>
  <si>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</si>
  <si>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</si>
  <si>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</si>
  <si>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</si>
  <si>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</si>
  <si>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</si>
  <si>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</si>
  <si>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</si>
  <si>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</si>
  <si>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</si>
  <si>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</si>
  <si>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</si>
  <si>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</si>
  <si>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</si>
  <si>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</si>
  <si>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</si>
  <si>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</si>
  <si>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</si>
  <si>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</si>
  <si>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</si>
  <si>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</si>
  <si>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</si>
  <si>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</si>
  <si>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</si>
  <si>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</si>
  <si>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</si>
  <si>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</si>
  <si>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</si>
  <si>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</si>
  <si>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</si>
  <si>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</si>
  <si>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</si>
  <si>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</si>
  <si>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</si>
  <si>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</si>
  <si>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</si>
  <si>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</si>
  <si>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</si>
  <si>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</si>
  <si>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</si>
  <si>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</si>
  <si>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</si>
  <si>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</si>
  <si>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</si>
  <si>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</si>
  <si>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</si>
  <si>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</si>
  <si>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</si>
  <si>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</si>
  <si>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</si>
  <si>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</si>
  <si>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</si>
  <si>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</si>
  <si>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</si>
  <si>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</si>
  <si>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</si>
  <si>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</si>
  <si>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</si>
  <si>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</si>
  <si>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</si>
  <si>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</si>
  <si>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</si>
  <si>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</si>
  <si>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</si>
  <si>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</si>
  <si>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</si>
  <si>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</si>
  <si>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</si>
  <si>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</si>
  <si>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</si>
  <si>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</si>
  <si>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</si>
  <si>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</si>
  <si>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</si>
  <si>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</si>
  <si>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</si>
  <si>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</si>
  <si>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</si>
  <si>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</si>
  <si>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</si>
  <si>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</si>
  <si>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</si>
  <si>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</si>
  <si>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</si>
  <si>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</si>
  <si>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</si>
  <si>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</si>
  <si>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</si>
  <si>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</si>
  <si>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</si>
  <si>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</si>
  <si>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</si>
  <si>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</si>
  <si>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</si>
  <si>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</si>
  <si>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</si>
  <si>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</si>
  <si>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</si>
  <si>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</si>
  <si>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</si>
  <si>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</si>
  <si>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</si>
  <si>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</si>
  <si>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</si>
  <si>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</si>
  <si>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</si>
  <si>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</si>
  <si>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</si>
  <si>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</si>
  <si>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</si>
  <si>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</si>
  <si>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</si>
  <si>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</si>
  <si>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</si>
  <si>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</si>
  <si>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</si>
  <si>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</si>
  <si>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</si>
  <si>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</si>
  <si>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</si>
  <si>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</si>
  <si>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</si>
  <si>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</si>
  <si>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</si>
  <si>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</si>
  <si>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</si>
  <si>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</si>
  <si>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</si>
  <si>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</si>
  <si>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</si>
  <si>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</si>
  <si>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</si>
  <si>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</si>
  <si>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</si>
  <si>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</si>
  <si>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</si>
  <si>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</si>
  <si>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</si>
  <si>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</si>
  <si>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</si>
  <si>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</si>
  <si>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</si>
  <si>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</si>
  <si>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</si>
  <si>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</si>
  <si>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</si>
  <si>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</si>
  <si>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</si>
  <si>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</si>
  <si>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</si>
  <si>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</si>
  <si>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</si>
  <si>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</si>
  <si>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</si>
  <si>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</si>
  <si>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</si>
  <si>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</si>
  <si>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</si>
  <si>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</si>
  <si>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</si>
  <si>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</si>
  <si>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</si>
  <si>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</si>
  <si>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</si>
  <si>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</si>
  <si>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</si>
  <si>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</si>
  <si>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</si>
  <si>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</si>
  <si>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</si>
  <si>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</si>
  <si>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</si>
  <si>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</si>
  <si>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</si>
  <si>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</si>
  <si>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</si>
  <si>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</si>
  <si>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</si>
  <si>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</si>
  <si>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</si>
  <si>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</si>
  <si>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</si>
  <si>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</si>
  <si>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</si>
  <si>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</si>
  <si>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</si>
  <si>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</si>
  <si>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</si>
  <si>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</si>
  <si>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</si>
  <si>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</si>
  <si>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</si>
  <si>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</si>
  <si>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</si>
  <si>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</si>
  <si>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</si>
  <si>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</si>
  <si>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</si>
  <si>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</si>
  <si>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</si>
  <si>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</si>
  <si>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</si>
  <si>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</si>
  <si>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</si>
  <si>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</si>
  <si>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</si>
  <si>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</si>
  <si>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</si>
  <si>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</si>
  <si>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</si>
  <si>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</si>
  <si>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</si>
  <si>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</si>
  <si>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</si>
  <si>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</si>
  <si>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</si>
  <si>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</si>
  <si>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</si>
  <si>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</si>
  <si>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</si>
  <si>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</si>
  <si>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</si>
  <si>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</si>
  <si>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</si>
  <si>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</si>
  <si>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</si>
  <si>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</si>
  <si>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</si>
  <si>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</si>
  <si>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</si>
  <si>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</si>
  <si>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</si>
  <si>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</si>
  <si>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</si>
  <si>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</si>
  <si>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</si>
  <si>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</si>
  <si>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</si>
  <si>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</si>
  <si>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</si>
  <si>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</si>
  <si>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</si>
  <si>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</si>
  <si>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</si>
  <si>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</si>
  <si>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</si>
  <si>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</si>
  <si>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</si>
  <si>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</si>
  <si>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</si>
  <si>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</si>
  <si>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</si>
  <si>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</si>
  <si>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</si>
  <si>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</si>
  <si>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</si>
  <si>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</si>
  <si>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</si>
  <si>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</si>
  <si>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</si>
  <si>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</si>
  <si>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</si>
  <si>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</si>
  <si>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</si>
  <si>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</si>
  <si>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</si>
  <si>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</si>
  <si>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</si>
  <si>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</si>
  <si>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</si>
  <si>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</si>
  <si>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</si>
  <si>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</si>
  <si>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</si>
  <si>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</si>
  <si>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</si>
  <si>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</si>
  <si>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</si>
  <si>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</si>
  <si>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</si>
  <si>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</si>
  <si>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</si>
  <si>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</si>
  <si>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</si>
  <si>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</si>
  <si>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</si>
  <si>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</si>
  <si>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</si>
  <si>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</si>
  <si>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</si>
  <si>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</si>
  <si>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</si>
  <si>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</si>
  <si>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</si>
  <si>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</si>
  <si>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</si>
  <si>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</si>
  <si>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</si>
  <si>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</si>
  <si>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</si>
  <si>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</si>
  <si>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</si>
  <si>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</si>
  <si>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</si>
  <si>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</si>
  <si>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</si>
  <si>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</si>
  <si>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</si>
  <si>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</si>
  <si>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</si>
  <si>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</si>
  <si>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</si>
  <si>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</si>
  <si>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</si>
  <si>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</si>
  <si>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</si>
  <si>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</si>
  <si>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</si>
  <si>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</si>
  <si>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</si>
  <si>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</si>
  <si>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</si>
  <si>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</si>
  <si>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</si>
  <si>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</si>
  <si>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</si>
  <si>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</si>
  <si>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</si>
  <si>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</si>
  <si>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</si>
  <si>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</si>
  <si>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</si>
  <si>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</si>
  <si>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</si>
  <si>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</si>
  <si>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</si>
  <si>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</si>
  <si>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</si>
  <si>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</si>
  <si>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</si>
  <si>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</si>
  <si>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</si>
  <si>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</si>
  <si>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</si>
  <si>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</si>
  <si>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</si>
  <si>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</si>
  <si>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</si>
  <si>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</si>
  <si>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</si>
  <si>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</si>
  <si>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</si>
  <si>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</si>
  <si>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</si>
  <si>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</si>
  <si>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</si>
  <si>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</si>
  <si>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</si>
  <si>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</si>
  <si>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</si>
  <si>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</si>
  <si>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</si>
  <si>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</si>
  <si>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</si>
  <si>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</si>
  <si>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</si>
  <si>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</si>
  <si>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</si>
  <si>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</si>
  <si>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</si>
  <si>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</si>
  <si>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</si>
  <si>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</si>
  <si>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</si>
  <si>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</si>
  <si>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</si>
  <si>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</si>
  <si>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</si>
  <si>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</si>
  <si>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</si>
  <si>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</si>
  <si>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</si>
  <si>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</si>
  <si>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</si>
  <si>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</si>
  <si>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</si>
  <si>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</si>
  <si>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</si>
  <si>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</si>
  <si>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</si>
  <si>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</si>
  <si>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</si>
  <si>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</si>
  <si>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</si>
  <si>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</si>
  <si>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</si>
  <si>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</si>
  <si>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</si>
  <si>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</si>
  <si>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</si>
  <si>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</si>
  <si>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</si>
  <si>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</si>
  <si>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</si>
  <si>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</si>
  <si>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</si>
  <si>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</si>
  <si>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</si>
  <si>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</si>
  <si>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</si>
  <si>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</si>
  <si>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</si>
  <si>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</si>
  <si>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</si>
  <si>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</si>
  <si>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</si>
  <si>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</si>
  <si>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</si>
  <si>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</si>
  <si>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</si>
  <si>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</si>
  <si>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</si>
  <si>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</si>
  <si>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</si>
  <si>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</si>
  <si>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</si>
  <si>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</si>
  <si>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</si>
  <si>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</si>
  <si>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</si>
  <si>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</si>
  <si>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</si>
  <si>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</si>
  <si>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</si>
  <si>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</si>
  <si>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</si>
  <si>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</si>
  <si>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</si>
  <si>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</si>
  <si>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</si>
  <si>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</si>
  <si>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</si>
  <si>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</si>
  <si>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</si>
  <si>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</si>
  <si>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</si>
  <si>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</si>
  <si>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</si>
  <si>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</si>
  <si>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</si>
  <si>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</si>
  <si>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</si>
  <si>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</si>
  <si>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</si>
  <si>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</si>
  <si>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</si>
  <si>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</si>
  <si>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</si>
  <si>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</si>
  <si>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</si>
  <si>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</si>
  <si>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</si>
  <si>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</si>
  <si>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</si>
  <si>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</si>
  <si>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</si>
  <si>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</si>
  <si>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</si>
  <si>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</si>
  <si>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</si>
  <si>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</si>
  <si>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</si>
  <si>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</si>
  <si>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</si>
  <si>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</si>
  <si>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</si>
  <si>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</si>
  <si>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</si>
  <si>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</si>
  <si>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</si>
  <si>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</si>
  <si>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</si>
  <si>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</si>
  <si>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</si>
  <si>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</si>
  <si>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</si>
  <si>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</si>
  <si>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</si>
  <si>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</si>
  <si>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</si>
  <si>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</si>
  <si>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</si>
  <si>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</si>
  <si>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</si>
  <si>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</si>
  <si>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</si>
  <si>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</si>
  <si>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</si>
  <si>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</si>
  <si>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</si>
  <si>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</si>
  <si>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</si>
  <si>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</si>
  <si>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</si>
  <si>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</si>
  <si>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</si>
  <si>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</si>
  <si>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</si>
  <si>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</si>
  <si>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</si>
  <si>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</si>
  <si>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</si>
  <si>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</si>
  <si>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</si>
  <si>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</si>
  <si>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</si>
  <si>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</si>
  <si>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</si>
  <si>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</si>
  <si>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</si>
  <si>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</si>
  <si>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</si>
  <si>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</si>
  <si>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</si>
  <si>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</si>
  <si>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</si>
  <si>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</si>
  <si>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</si>
  <si>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</si>
  <si>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</si>
  <si>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</si>
  <si>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</si>
  <si>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</si>
  <si>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</si>
  <si>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</si>
  <si>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</si>
  <si>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</si>
  <si>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</si>
  <si>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</si>
  <si>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</si>
  <si>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</si>
  <si>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</si>
  <si>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</si>
  <si>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</si>
  <si>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</si>
  <si>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</si>
  <si>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</si>
  <si>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</si>
  <si>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</si>
  <si>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</si>
  <si>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</si>
  <si>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</si>
  <si>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</si>
  <si>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</si>
  <si>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</si>
  <si>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</si>
  <si>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</si>
  <si>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</si>
  <si>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</si>
  <si>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</si>
  <si>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</si>
  <si>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</si>
  <si>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</si>
  <si>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</si>
  <si>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</si>
  <si>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</si>
  <si>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</si>
  <si>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</si>
  <si>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</si>
  <si>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</si>
  <si>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</si>
  <si>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</si>
  <si>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</si>
  <si>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</si>
  <si>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</si>
  <si>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</si>
  <si>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</si>
  <si>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</si>
  <si>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</si>
  <si>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</si>
  <si>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</si>
  <si>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</si>
  <si>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</si>
  <si>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</si>
  <si>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</si>
  <si>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</si>
  <si>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</si>
  <si>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</si>
  <si>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</si>
  <si>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</si>
  <si>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</si>
  <si>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</si>
  <si>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</si>
  <si>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</si>
  <si>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</si>
  <si>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</si>
  <si>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</si>
  <si>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</si>
  <si>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</si>
  <si>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</si>
  <si>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</si>
  <si>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</si>
  <si>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</si>
  <si>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</si>
  <si>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</si>
  <si>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</si>
  <si>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</si>
  <si>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</si>
  <si>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</si>
  <si>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</si>
  <si>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</si>
  <si>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</si>
  <si>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</si>
  <si>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</si>
  <si>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</si>
  <si>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</si>
  <si>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</si>
  <si>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</si>
  <si>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</si>
  <si>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</si>
  <si>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</si>
  <si>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</si>
  <si>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</si>
  <si>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</si>
  <si>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</si>
  <si>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</si>
  <si>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</si>
  <si>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</si>
  <si>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</si>
  <si>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</si>
  <si>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</si>
  <si>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</si>
  <si>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</si>
  <si>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</si>
  <si>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</si>
  <si>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</si>
  <si>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</si>
  <si>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</si>
  <si>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</si>
  <si>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</si>
  <si>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</si>
  <si>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</si>
  <si>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</si>
  <si>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</si>
  <si>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</si>
  <si>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</si>
  <si>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</si>
  <si>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</si>
  <si>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</si>
  <si>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</si>
  <si>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</si>
  <si>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</si>
  <si>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</si>
  <si>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</si>
  <si>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</si>
  <si>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</si>
  <si>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</si>
  <si>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</si>
  <si>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</si>
  <si>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</si>
  <si>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</si>
  <si>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</si>
  <si>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</si>
  <si>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</si>
  <si>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</si>
  <si>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</si>
  <si>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</si>
  <si>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</si>
  <si>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</si>
  <si>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</si>
  <si>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</si>
  <si>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</si>
  <si>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</si>
  <si>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</si>
  <si>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</si>
  <si>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</si>
  <si>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</si>
  <si>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</si>
  <si>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</si>
  <si>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</si>
  <si>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</si>
  <si>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</si>
  <si>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</si>
  <si>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</si>
  <si>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</si>
  <si>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</si>
  <si>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</si>
  <si>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</si>
  <si>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</si>
  <si>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</si>
  <si>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</si>
  <si>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</si>
  <si>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</si>
  <si>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</si>
  <si>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</si>
  <si>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</si>
  <si>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</si>
  <si>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</si>
  <si>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</si>
  <si>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</si>
  <si>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</si>
  <si>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</si>
  <si>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</si>
  <si>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</si>
  <si>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</si>
  <si>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</si>
  <si>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</si>
  <si>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</si>
  <si>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</si>
  <si>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</si>
  <si>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</si>
  <si>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</si>
  <si>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</si>
  <si>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</si>
  <si>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</si>
  <si>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</si>
  <si>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</si>
  <si>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</si>
  <si>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</si>
  <si>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</si>
  <si>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</si>
  <si>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</si>
  <si>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</si>
  <si>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</si>
  <si>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</si>
  <si>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</si>
  <si>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</si>
  <si>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</si>
  <si>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</si>
  <si>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</si>
  <si>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</si>
  <si>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</si>
  <si>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</si>
  <si>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</si>
  <si>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</si>
  <si>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</si>
  <si>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</si>
  <si>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</si>
  <si>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</si>
  <si>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</si>
  <si>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</si>
  <si>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</si>
  <si>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</si>
  <si>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</si>
  <si>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</si>
  <si>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</si>
  <si>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</si>
  <si>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</si>
  <si>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</si>
  <si>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</si>
  <si>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</si>
  <si>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</si>
  <si>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</si>
  <si>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</si>
  <si>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</si>
  <si>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</si>
  <si>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</si>
  <si>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</si>
  <si>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</si>
  <si>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</si>
  <si>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</si>
  <si>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</si>
  <si>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</si>
  <si>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</si>
  <si>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</si>
  <si>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</si>
  <si>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</si>
  <si>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</si>
  <si>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</si>
  <si>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</si>
  <si>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</si>
  <si>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</si>
  <si>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</si>
  <si>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</si>
  <si>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</si>
  <si>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</si>
  <si>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</si>
  <si>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</si>
  <si>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</si>
  <si>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</si>
  <si>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</si>
  <si>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</si>
  <si>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</si>
  <si>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</si>
  <si>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</si>
  <si>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</si>
  <si>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</si>
  <si>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</si>
  <si>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</si>
  <si>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</si>
  <si>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</si>
  <si>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</si>
  <si>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</si>
  <si>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</si>
  <si>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</si>
  <si>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</si>
  <si>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</si>
  <si>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</si>
  <si>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</si>
  <si>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</si>
  <si>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</si>
  <si>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</si>
  <si>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</si>
  <si>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</si>
  <si>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</si>
  <si>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</si>
  <si>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</si>
  <si>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</si>
  <si>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</si>
  <si>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</si>
  <si>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</si>
  <si>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</si>
  <si>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</si>
  <si>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</si>
  <si>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</si>
  <si>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</si>
  <si>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</si>
  <si>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</si>
  <si>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</si>
  <si>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</si>
  <si>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</si>
  <si>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</si>
  <si>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</si>
  <si>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</si>
  <si>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</si>
  <si>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</si>
  <si>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</si>
  <si>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</si>
  <si>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</si>
  <si>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</si>
  <si>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</si>
  <si>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</si>
  <si>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</si>
  <si>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</si>
  <si>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</si>
  <si>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</si>
  <si>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</si>
  <si>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</si>
  <si>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</si>
  <si>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</si>
  <si>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</si>
  <si>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</si>
  <si>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</si>
  <si>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</si>
  <si>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</si>
  <si>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</si>
  <si>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</si>
  <si>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</si>
  <si>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</si>
  <si>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</si>
  <si>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</si>
  <si>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</si>
  <si>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</si>
  <si>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</si>
  <si>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</si>
  <si>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</si>
  <si>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</si>
  <si>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</si>
  <si>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</si>
  <si>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</si>
  <si>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</si>
  <si>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</si>
  <si>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</si>
  <si>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</si>
  <si>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</si>
  <si>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</si>
  <si>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</si>
  <si>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</si>
  <si>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</si>
  <si>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</si>
  <si>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</si>
  <si>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</si>
  <si>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</si>
  <si>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</si>
  <si>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</si>
  <si>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</si>
  <si>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</si>
  <si>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</si>
  <si>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</si>
  <si>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</si>
  <si>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</si>
  <si>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</si>
  <si>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</si>
  <si>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</si>
  <si>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</si>
  <si>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</si>
  <si>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</si>
  <si>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</si>
  <si>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</si>
  <si>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</si>
  <si>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</si>
  <si>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</si>
  <si>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</si>
  <si>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</si>
  <si>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</si>
  <si>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</si>
  <si>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</si>
  <si>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</si>
  <si>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</si>
  <si>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</si>
  <si>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</si>
  <si>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</si>
  <si>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</si>
  <si>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</si>
  <si>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</si>
  <si>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</si>
  <si>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</si>
  <si>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</si>
  <si>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</si>
  <si>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</si>
  <si>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</si>
  <si>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</si>
  <si>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</si>
  <si>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</si>
  <si>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</si>
  <si>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</si>
  <si>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</si>
  <si>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</si>
  <si>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</si>
  <si>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</si>
  <si>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</si>
  <si>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</si>
  <si>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</si>
  <si>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</si>
  <si>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</si>
  <si>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</si>
  <si>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</si>
  <si>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</si>
  <si>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</si>
  <si>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</si>
  <si>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</si>
  <si>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</si>
  <si>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</si>
  <si>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</si>
  <si>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</si>
  <si>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</si>
  <si>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</si>
  <si>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</si>
  <si>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</si>
  <si>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</si>
  <si>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</si>
  <si>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</si>
  <si>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</si>
  <si>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</si>
  <si>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</si>
  <si>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</si>
  <si>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</si>
  <si>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</si>
  <si>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</si>
  <si>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</si>
  <si>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</si>
  <si>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</si>
  <si>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</si>
  <si>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</si>
  <si>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</si>
  <si>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</si>
  <si>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</si>
  <si>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</si>
  <si>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</si>
  <si>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</si>
  <si>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</si>
  <si>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</si>
  <si>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</si>
  <si>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</si>
  <si>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</si>
  <si>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</si>
  <si>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</si>
  <si>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</si>
  <si>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</si>
  <si>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</si>
  <si>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</si>
  <si>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</si>
  <si>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</si>
  <si>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</si>
  <si>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</si>
  <si>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</si>
  <si>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</si>
  <si>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</si>
  <si>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</si>
  <si>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</si>
  <si>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</si>
  <si>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</si>
  <si>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</si>
  <si>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</si>
  <si>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</si>
  <si>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</si>
  <si>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</si>
  <si>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</si>
  <si>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</si>
  <si>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</si>
  <si>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</si>
  <si>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</si>
  <si>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</si>
  <si>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</si>
  <si>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</si>
  <si>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</si>
  <si>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</si>
  <si>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</si>
  <si>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</si>
  <si>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</si>
  <si>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</si>
  <si>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</si>
  <si>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</si>
  <si>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</si>
  <si>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</si>
  <si>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</si>
  <si>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</si>
  <si>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</si>
  <si>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</si>
  <si>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</si>
  <si>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</si>
  <si>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</si>
  <si>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</si>
  <si>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</si>
  <si>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</si>
  <si>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</si>
  <si>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</si>
  <si>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</si>
  <si>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</si>
  <si>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</si>
  <si>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</si>
  <si>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</si>
  <si>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</si>
  <si>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</si>
  <si>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</si>
  <si>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</si>
  <si>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</si>
  <si>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</si>
  <si>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</si>
  <si>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</si>
  <si>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</si>
  <si>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</si>
  <si>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</si>
  <si>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</si>
  <si>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</si>
  <si>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</si>
  <si>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</si>
  <si>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</si>
  <si>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</si>
  <si>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</si>
  <si>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</si>
  <si>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</si>
  <si>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</si>
  <si>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</si>
  <si>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</si>
  <si>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</si>
  <si>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</si>
  <si>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</si>
  <si>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</si>
  <si>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</si>
  <si>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</si>
  <si>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</si>
  <si>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</si>
  <si>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</si>
  <si>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</si>
  <si>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</si>
  <si>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</si>
  <si>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</si>
  <si>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</si>
  <si>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</si>
  <si>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</si>
  <si>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</si>
  <si>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</si>
  <si>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</si>
  <si>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</si>
  <si>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</si>
  <si>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</si>
  <si>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</si>
  <si>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</si>
  <si>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</si>
  <si>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</si>
  <si>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</si>
  <si>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</si>
  <si>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</si>
  <si>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</si>
  <si>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</si>
  <si>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</si>
  <si>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</si>
  <si>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</si>
  <si>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</si>
  <si>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</si>
  <si>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</si>
  <si>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</si>
  <si>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</si>
  <si>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</si>
  <si>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</si>
  <si>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</si>
  <si>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</si>
  <si>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</si>
  <si>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</si>
  <si>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</si>
  <si>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</si>
  <si>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</si>
  <si>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</si>
  <si>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</si>
  <si>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</si>
  <si>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</si>
  <si>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</si>
  <si>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</si>
  <si>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</si>
  <si>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</si>
  <si>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</si>
  <si>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</si>
  <si>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</si>
  <si>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</si>
  <si>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</si>
  <si>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</si>
  <si>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</si>
  <si>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</si>
  <si>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</si>
  <si>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</si>
  <si>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</si>
  <si>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</si>
  <si>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</si>
  <si>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</si>
  <si>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</si>
  <si>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</si>
  <si>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</si>
  <si>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</si>
  <si>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</si>
  <si>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</si>
  <si>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</si>
  <si>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</si>
  <si>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</si>
  <si>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</si>
  <si>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</si>
  <si>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</si>
  <si>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</si>
  <si>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</si>
  <si>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</si>
  <si>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</si>
  <si>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</si>
  <si>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</si>
  <si>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</si>
  <si>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</si>
  <si>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</si>
  <si>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</si>
  <si>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</si>
  <si>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</si>
  <si>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</si>
  <si>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</si>
  <si>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</si>
  <si>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</si>
  <si>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</si>
  <si>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</si>
  <si>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</si>
  <si>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</si>
  <si>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</si>
  <si>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</si>
  <si>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</si>
  <si>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</si>
  <si>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</si>
  <si>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</si>
  <si>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</si>
  <si>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</si>
  <si>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</si>
  <si>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</si>
  <si>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</si>
  <si>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</si>
  <si>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</si>
  <si>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</si>
  <si>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</si>
  <si>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</si>
  <si>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</si>
  <si>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</si>
  <si>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</si>
  <si>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</si>
  <si>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</si>
  <si>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</si>
  <si>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</si>
  <si>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</si>
  <si>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</si>
  <si>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</si>
  <si>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</si>
  <si>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</si>
  <si>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</si>
  <si>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</si>
  <si>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</si>
  <si>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</si>
  <si>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</si>
  <si>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</si>
  <si>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</si>
  <si>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</si>
  <si>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</si>
  <si>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</si>
  <si>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</si>
  <si>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</si>
  <si>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</si>
  <si>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</si>
  <si>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</si>
  <si>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</si>
  <si>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</si>
  <si>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</si>
  <si>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</si>
  <si>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</si>
  <si>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</si>
  <si>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</si>
  <si>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</si>
  <si>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</si>
  <si>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</si>
  <si>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</si>
  <si>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</si>
  <si>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</si>
  <si>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</si>
  <si>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</si>
  <si>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</si>
  <si>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</si>
  <si>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</si>
  <si>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</si>
  <si>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</si>
  <si>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</si>
  <si>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</si>
  <si>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</si>
  <si>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</si>
  <si>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</si>
  <si>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</si>
  <si>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</si>
  <si>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</si>
  <si>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</si>
  <si>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</si>
  <si>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</si>
  <si>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</si>
  <si>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</si>
  <si>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</si>
  <si>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</si>
  <si>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</si>
  <si>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</si>
  <si>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</si>
  <si>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</si>
  <si>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</si>
  <si>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</si>
  <si>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</si>
  <si>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</si>
  <si>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</si>
  <si>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</si>
  <si>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</si>
  <si>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</si>
  <si>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</si>
  <si>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</si>
  <si>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</si>
  <si>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</si>
  <si>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</si>
  <si>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</si>
  <si>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</si>
  <si>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</si>
  <si>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</si>
  <si>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</si>
  <si>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</si>
  <si>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</si>
  <si>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</si>
  <si>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</si>
  <si>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</si>
  <si>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</si>
  <si>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</si>
  <si>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</si>
  <si>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</si>
  <si>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</si>
  <si>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</si>
  <si>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</si>
  <si>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</si>
  <si>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</si>
  <si>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</si>
  <si>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</si>
  <si>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</si>
  <si>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</si>
  <si>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</si>
  <si>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</si>
  <si>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</si>
  <si>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</si>
  <si>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</si>
  <si>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</si>
  <si>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</si>
  <si>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</si>
  <si>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</si>
  <si>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</si>
  <si>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</si>
  <si>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</si>
  <si>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</si>
  <si>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</si>
  <si>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</si>
  <si>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</si>
  <si>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</si>
  <si>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</si>
  <si>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</si>
  <si>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</si>
  <si>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</si>
  <si>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</si>
  <si>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</si>
  <si>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</si>
  <si>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</si>
  <si>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</si>
  <si>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</si>
  <si>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</si>
  <si>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</si>
  <si>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</si>
  <si>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</si>
  <si>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</si>
  <si>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</si>
  <si>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</si>
  <si>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</si>
  <si>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</si>
  <si>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</si>
  <si>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</si>
  <si>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</si>
  <si>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</si>
  <si>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</si>
  <si>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</si>
  <si>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</si>
  <si>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</si>
  <si>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</si>
  <si>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</si>
  <si>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</si>
  <si>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</si>
  <si>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</si>
  <si>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</si>
  <si>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</si>
  <si>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</si>
  <si>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</si>
  <si>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</si>
  <si>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</si>
  <si>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</si>
  <si>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</si>
  <si>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</si>
  <si>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</si>
  <si>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</si>
  <si>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</si>
  <si>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</si>
  <si>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</si>
  <si>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</si>
  <si>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</si>
  <si>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</si>
  <si>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</si>
  <si>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</si>
  <si>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</si>
  <si>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</si>
  <si>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</si>
  <si>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</si>
  <si>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</si>
  <si>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</si>
  <si>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</si>
  <si>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</si>
  <si>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</si>
  <si>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</si>
  <si>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</si>
  <si>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</si>
  <si>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</si>
  <si>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</si>
  <si>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</si>
  <si>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</si>
  <si>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</si>
  <si>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</si>
  <si>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</si>
  <si>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</si>
  <si>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</si>
  <si>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</si>
  <si>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</si>
  <si>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</si>
  <si>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</si>
  <si>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</si>
  <si>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</si>
  <si>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</si>
  <si>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</si>
  <si>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</si>
  <si>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</si>
  <si>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</si>
  <si>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</si>
  <si>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</si>
  <si>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</si>
  <si>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</si>
  <si>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</si>
  <si>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</si>
  <si>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</si>
  <si>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</si>
  <si>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</si>
  <si>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</si>
  <si>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</si>
  <si>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</si>
  <si>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</si>
  <si>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</si>
  <si>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</si>
  <si>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</si>
  <si>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</si>
  <si>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</si>
  <si>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</si>
  <si>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</si>
  <si>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</si>
  <si>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</si>
  <si>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</si>
  <si>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</si>
  <si>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</si>
  <si>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</si>
  <si>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</si>
  <si>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</si>
  <si>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</si>
  <si>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</si>
  <si>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</si>
  <si>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</si>
  <si>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</si>
  <si>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</si>
  <si>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</si>
  <si>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</si>
  <si>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</si>
  <si>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</si>
  <si>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</si>
  <si>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</si>
  <si>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</si>
  <si>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</si>
  <si>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</si>
  <si>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</si>
  <si>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</si>
  <si>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</si>
  <si>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</si>
  <si>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</si>
  <si>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</si>
  <si>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</si>
  <si>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</si>
  <si>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</si>
  <si>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</si>
  <si>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</si>
  <si>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</si>
  <si>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</si>
  <si>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</si>
  <si>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</si>
  <si>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</si>
  <si>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</si>
  <si>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</si>
  <si>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</si>
  <si>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</si>
  <si>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</si>
  <si>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</si>
  <si>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</si>
  <si>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</si>
  <si>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</si>
  <si>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</si>
  <si>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</si>
  <si>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</si>
  <si>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</si>
  <si>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</si>
  <si>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</si>
  <si>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</si>
  <si>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</si>
  <si>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</si>
  <si>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</si>
  <si>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</si>
  <si>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</si>
  <si>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</si>
  <si>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</si>
  <si>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</si>
  <si>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</si>
  <si>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</si>
  <si>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</si>
  <si>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</si>
  <si>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</si>
  <si>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</si>
  <si>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</si>
  <si>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</si>
  <si>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</si>
  <si>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</si>
  <si>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</si>
  <si>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</si>
  <si>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</si>
  <si>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</si>
  <si>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</si>
  <si>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</si>
  <si>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</si>
  <si>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</si>
  <si>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</si>
  <si>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</si>
  <si>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</si>
  <si>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</si>
  <si>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</si>
  <si>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</si>
  <si>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</si>
  <si>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</si>
  <si>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</si>
  <si>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</si>
  <si>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</si>
  <si>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</si>
  <si>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</si>
  <si>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</si>
  <si>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</si>
  <si>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</si>
  <si>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</si>
  <si>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</si>
  <si>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</si>
  <si>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</si>
  <si>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</si>
  <si>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</si>
  <si>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</si>
  <si>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</si>
  <si>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</si>
  <si>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</si>
  <si>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</si>
  <si>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</si>
  <si>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</si>
  <si>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</si>
  <si>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</si>
  <si>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</si>
  <si>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</si>
  <si>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</si>
  <si>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</si>
  <si>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</si>
  <si>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</si>
  <si>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</si>
  <si>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</si>
  <si>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</si>
  <si>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</si>
  <si>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</si>
  <si>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</si>
  <si>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</si>
  <si>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</si>
  <si>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</si>
  <si>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</si>
  <si>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</si>
  <si>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</si>
  <si>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</si>
  <si>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</si>
  <si>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</si>
  <si>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</si>
  <si>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</si>
  <si>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</si>
  <si>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</si>
  <si>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</si>
  <si>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</si>
  <si>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</si>
  <si>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</si>
  <si>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</si>
  <si>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</si>
  <si>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</si>
  <si>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</si>
  <si>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</si>
  <si>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</si>
  <si>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</si>
  <si>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</si>
  <si>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</si>
  <si>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</si>
  <si>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</si>
  <si>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</si>
  <si>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</si>
  <si>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</si>
  <si>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</si>
  <si>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</si>
  <si>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</si>
  <si>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</si>
  <si>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</si>
  <si>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</si>
  <si>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</si>
  <si>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</si>
  <si>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</si>
  <si>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</si>
  <si>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</si>
  <si>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</si>
  <si>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</si>
  <si>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</si>
  <si>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</si>
  <si>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</si>
  <si>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</si>
  <si>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</si>
  <si>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</si>
  <si>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</si>
  <si>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</si>
  <si>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</si>
  <si>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</si>
  <si>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</si>
  <si>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</si>
  <si>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</si>
  <si>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</si>
  <si>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</si>
  <si>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</si>
  <si>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</si>
  <si>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</si>
  <si>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</si>
  <si>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</si>
  <si>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</si>
  <si>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</si>
  <si>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</si>
  <si>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</si>
  <si>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</si>
  <si>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</si>
  <si>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</si>
  <si>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</si>
  <si>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</si>
  <si>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</si>
  <si>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</si>
  <si>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</si>
  <si>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</si>
  <si>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</si>
  <si>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</si>
  <si>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</si>
  <si>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</si>
  <si>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</si>
  <si>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</si>
  <si>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</si>
  <si>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</si>
  <si>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</si>
  <si>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</si>
  <si>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</si>
  <si>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</si>
  <si>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</si>
  <si>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</si>
  <si>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</si>
  <si>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</si>
  <si>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</si>
  <si>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</si>
  <si>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</si>
  <si>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</si>
  <si>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</si>
  <si>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</si>
  <si>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</si>
  <si>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</si>
  <si>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</si>
  <si>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</si>
  <si>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</si>
  <si>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</si>
  <si>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</si>
  <si>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</si>
  <si>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</si>
  <si>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</si>
  <si>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</si>
  <si>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</si>
  <si>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</si>
  <si>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</si>
  <si>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</si>
  <si>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</si>
  <si>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</si>
  <si>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</si>
  <si>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</si>
  <si>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</si>
  <si>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</si>
  <si>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</si>
  <si>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</si>
  <si>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</si>
  <si>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</si>
  <si>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</si>
  <si>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</si>
  <si>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</si>
  <si>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</si>
  <si>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</si>
  <si>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</si>
  <si>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</si>
  <si>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</si>
  <si>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</si>
  <si>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</si>
  <si>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</si>
  <si>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</si>
  <si>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</si>
  <si>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</si>
  <si>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</si>
  <si>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</si>
  <si>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</si>
  <si>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</si>
  <si>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</si>
  <si>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</si>
  <si>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</si>
  <si>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</si>
  <si>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</si>
  <si>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</si>
  <si>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</si>
  <si>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</si>
  <si>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</si>
  <si>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</si>
  <si>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</si>
  <si>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</si>
  <si>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</si>
  <si>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</si>
  <si>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</si>
  <si>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</si>
  <si>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</si>
  <si>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</si>
  <si>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</si>
  <si>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</si>
  <si>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</si>
  <si>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</si>
  <si>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</si>
  <si>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</si>
  <si>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</si>
  <si>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</si>
  <si>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</si>
  <si>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</si>
  <si>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</si>
  <si>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</si>
  <si>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</si>
  <si>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</si>
  <si>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</si>
  <si>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</si>
  <si>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</si>
  <si>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</si>
  <si>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</si>
  <si>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</si>
  <si>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</si>
  <si>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</si>
  <si>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</si>
  <si>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</si>
  <si>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</si>
  <si>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</si>
  <si>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</si>
  <si>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</si>
  <si>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</si>
  <si>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</si>
  <si>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</si>
  <si>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</si>
  <si>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</si>
  <si>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</si>
  <si>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</si>
  <si>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</si>
  <si>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</si>
  <si>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</si>
  <si>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</si>
  <si>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</si>
  <si>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</si>
  <si>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</si>
  <si>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</si>
  <si>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</si>
  <si>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</si>
  <si>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</si>
  <si>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</si>
  <si>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</si>
  <si>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</si>
  <si>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</si>
  <si>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</si>
  <si>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</si>
  <si>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</si>
  <si>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</si>
  <si>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</si>
  <si>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</si>
  <si>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</si>
  <si>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</si>
  <si>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</si>
  <si>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</si>
  <si>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</si>
  <si>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</si>
  <si>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</si>
  <si>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</si>
  <si>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</si>
  <si>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</si>
  <si>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</si>
  <si>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</si>
  <si>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</si>
  <si>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</si>
  <si>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</si>
  <si>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</si>
  <si>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</si>
  <si>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</si>
  <si>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</si>
  <si>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</si>
  <si>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</si>
  <si>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</si>
  <si>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</si>
  <si>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</si>
  <si>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</si>
  <si>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</si>
  <si>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</si>
  <si>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</si>
  <si>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</si>
  <si>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</si>
  <si>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</si>
  <si>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</si>
  <si>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</si>
  <si>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</si>
  <si>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</si>
  <si>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</si>
  <si>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</si>
  <si>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</si>
  <si>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</si>
  <si>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</si>
  <si>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</si>
  <si>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</si>
  <si>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</si>
  <si>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</si>
  <si>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</si>
  <si>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</si>
  <si>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</si>
  <si>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</si>
  <si>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</si>
  <si>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</si>
  <si>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</si>
  <si>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</si>
  <si>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</si>
  <si>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</si>
  <si>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</si>
  <si>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</si>
  <si>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</si>
  <si>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</si>
  <si>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</si>
  <si>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</si>
  <si>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</si>
  <si>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</si>
  <si>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</si>
  <si>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</si>
  <si>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</si>
  <si>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</si>
  <si>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</si>
  <si>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</si>
  <si>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</si>
  <si>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</si>
  <si>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</si>
  <si>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</si>
  <si>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</si>
  <si>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</si>
  <si>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</si>
  <si>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</si>
  <si>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</si>
  <si>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</si>
  <si>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</si>
  <si>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</si>
  <si>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</si>
  <si>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</si>
  <si>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</si>
  <si>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</si>
  <si>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</si>
  <si>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</si>
  <si>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</si>
  <si>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</si>
  <si>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</si>
  <si>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</si>
  <si>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</si>
  <si>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</si>
  <si>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</si>
  <si>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</si>
  <si>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</si>
  <si>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</si>
  <si>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</si>
  <si>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</si>
  <si>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</si>
  <si>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</si>
  <si>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</si>
  <si>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</si>
  <si>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</si>
  <si>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</si>
  <si>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</si>
  <si>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</si>
  <si>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</si>
  <si>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</si>
  <si>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</si>
  <si>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</si>
  <si>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</si>
  <si>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</si>
  <si>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</si>
  <si>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</si>
  <si>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</si>
  <si>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</si>
  <si>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</si>
  <si>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</si>
  <si>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</si>
  <si>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</si>
  <si>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</si>
  <si>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</si>
  <si>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</si>
  <si>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</si>
  <si>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</si>
  <si>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</si>
  <si>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</si>
  <si>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</si>
  <si>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</si>
  <si>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</si>
  <si>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</si>
  <si>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</si>
  <si>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</si>
  <si>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</si>
  <si>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</si>
  <si>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</si>
  <si>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</si>
  <si>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</si>
  <si>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</si>
  <si>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</si>
  <si>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</si>
  <si>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</si>
  <si>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</si>
  <si>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</si>
  <si>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</si>
  <si>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</si>
  <si>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</si>
  <si>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</si>
  <si>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</si>
  <si>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</si>
  <si>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</si>
  <si>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</si>
  <si>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</si>
  <si>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</si>
  <si>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</si>
  <si>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</si>
  <si>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</si>
  <si>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</si>
  <si>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</si>
  <si>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</si>
  <si>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</si>
  <si>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</si>
  <si>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</si>
  <si>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</si>
  <si>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</si>
  <si>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</si>
  <si>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</si>
  <si>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</si>
  <si>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</si>
  <si>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</si>
  <si>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</si>
  <si>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</si>
  <si>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</si>
  <si>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</si>
  <si>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</si>
  <si>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</si>
  <si>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</si>
  <si>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</si>
  <si>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</si>
  <si>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</si>
  <si>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</si>
  <si>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</si>
  <si>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</si>
  <si>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</si>
  <si>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</si>
  <si>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</si>
  <si>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</si>
  <si>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</si>
  <si>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</si>
  <si>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</si>
  <si>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</si>
  <si>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</si>
  <si>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</si>
  <si>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</si>
  <si>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</si>
  <si>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</si>
  <si>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</si>
  <si>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</si>
  <si>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</si>
  <si>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</si>
  <si>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</si>
  <si>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</si>
  <si>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</si>
  <si>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</si>
  <si>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</si>
  <si>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</si>
  <si>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</si>
  <si>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</si>
  <si>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</si>
  <si>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</si>
  <si>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</si>
  <si>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</si>
  <si>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</si>
  <si>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</si>
  <si>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</si>
  <si>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</si>
  <si>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</si>
  <si>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</si>
  <si>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</si>
  <si>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</si>
  <si>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</si>
  <si>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</si>
  <si>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</si>
  <si>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</si>
  <si>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</si>
  <si>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</si>
  <si>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</si>
  <si>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</si>
  <si>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</si>
  <si>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</si>
  <si>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</si>
  <si>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</si>
  <si>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</si>
  <si>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</si>
  <si>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</si>
  <si>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</si>
  <si>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</si>
  <si>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</si>
  <si>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</si>
  <si>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</si>
  <si>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</si>
  <si>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</si>
  <si>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</si>
  <si>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</si>
  <si>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</si>
  <si>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</si>
  <si>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</si>
  <si>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</si>
  <si>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</si>
  <si>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</si>
  <si>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</si>
  <si>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</si>
  <si>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</si>
  <si>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</si>
  <si>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</si>
  <si>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</si>
  <si>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</si>
  <si>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</si>
  <si>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</si>
  <si>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</si>
  <si>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</si>
  <si>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</si>
  <si>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</si>
  <si>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</si>
  <si>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</si>
  <si>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</si>
  <si>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</si>
  <si>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</si>
  <si>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</si>
  <si>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</si>
  <si>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</si>
  <si>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</si>
  <si>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</si>
  <si>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</si>
  <si>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</si>
  <si>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</si>
  <si>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</si>
  <si>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</si>
  <si>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</si>
  <si>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</si>
  <si>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</si>
  <si>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</si>
  <si>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</si>
  <si>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</si>
  <si>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</si>
  <si>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</si>
  <si>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</si>
  <si>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</si>
  <si>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</si>
  <si>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</si>
  <si>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</si>
  <si>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</si>
  <si>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</si>
  <si>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</si>
  <si>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</si>
  <si>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</si>
  <si>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</si>
  <si>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</si>
  <si>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</si>
  <si>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</si>
  <si>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</si>
  <si>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</si>
  <si>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</si>
  <si>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</si>
  <si>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</si>
  <si>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</si>
  <si>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</si>
  <si>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</si>
  <si>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</si>
  <si>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</si>
  <si>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</si>
  <si>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</si>
  <si>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</si>
  <si>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</si>
  <si>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</si>
  <si>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</si>
  <si>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</si>
  <si>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</si>
  <si>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</si>
  <si>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</si>
  <si>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</si>
  <si>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</si>
  <si>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</si>
  <si>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</si>
  <si>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</si>
  <si>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</si>
  <si>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</si>
  <si>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</si>
  <si>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</si>
  <si>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</si>
  <si>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</si>
  <si>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</si>
  <si>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</si>
  <si>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</si>
  <si>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</si>
  <si>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</si>
  <si>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</si>
  <si>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</si>
  <si>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</si>
  <si>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</si>
  <si>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</si>
  <si>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</si>
  <si>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</si>
  <si>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</si>
  <si>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</si>
  <si>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</si>
  <si>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</si>
  <si>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</si>
  <si>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</si>
  <si>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</si>
  <si>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</si>
  <si>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</si>
  <si>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</si>
  <si>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</si>
  <si>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</si>
  <si>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</si>
  <si>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</si>
  <si>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</si>
  <si>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</si>
  <si>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</si>
  <si>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</si>
  <si>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</si>
  <si>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</si>
  <si>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</si>
  <si>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</si>
  <si>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</si>
  <si>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</si>
  <si>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</si>
  <si>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</si>
  <si>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</si>
  <si>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</si>
  <si>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</si>
  <si>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</si>
  <si>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</si>
  <si>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</si>
  <si>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</si>
  <si>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</si>
  <si>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</si>
  <si>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</si>
  <si>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</si>
  <si>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</si>
  <si>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</si>
  <si>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</si>
  <si>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</si>
  <si>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</si>
  <si>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</si>
  <si>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</si>
  <si>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</si>
  <si>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</si>
  <si>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</si>
  <si>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</si>
  <si>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</si>
  <si>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</si>
  <si>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</si>
  <si>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</si>
  <si>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</si>
  <si>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</si>
  <si>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</si>
  <si>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</si>
  <si>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</si>
  <si>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</si>
  <si>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</si>
  <si>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</si>
  <si>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</si>
  <si>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</si>
  <si>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</si>
  <si>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</si>
  <si>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</si>
  <si>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</si>
  <si>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</si>
  <si>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</si>
  <si>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</si>
  <si>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</si>
  <si>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</si>
  <si>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</si>
  <si>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</si>
  <si>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</si>
  <si>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</si>
  <si>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</si>
  <si>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</si>
  <si>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</si>
  <si>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</si>
  <si>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</si>
  <si>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</si>
  <si>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</si>
  <si>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</si>
  <si>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</si>
  <si>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</si>
  <si>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</si>
  <si>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</si>
  <si>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</si>
  <si>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</si>
  <si>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</si>
  <si>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</si>
  <si>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</si>
  <si>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</si>
  <si>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</si>
  <si>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</si>
  <si>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</si>
  <si>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</si>
  <si>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</si>
  <si>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</si>
  <si>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</si>
  <si>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</si>
  <si>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</si>
  <si>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</si>
  <si>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</si>
  <si>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</si>
  <si>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</si>
  <si>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</si>
  <si>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</si>
  <si>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</si>
  <si>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</si>
  <si>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</si>
  <si>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</si>
  <si>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</si>
  <si>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</si>
  <si>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</si>
  <si>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</si>
  <si>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</si>
  <si>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</si>
  <si>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</si>
  <si>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</si>
  <si>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</si>
  <si>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</si>
  <si>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</si>
  <si>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</si>
  <si>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</si>
  <si>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</si>
  <si>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</si>
  <si>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</si>
  <si>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</si>
  <si>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</si>
  <si>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</si>
  <si>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</si>
  <si>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</si>
  <si>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</si>
  <si>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</si>
  <si>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</si>
  <si>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</si>
  <si>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</si>
  <si>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</si>
  <si>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</si>
  <si>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</si>
  <si>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</si>
  <si>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</si>
  <si>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</si>
  <si>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</si>
  <si>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</si>
  <si>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</si>
  <si>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</si>
  <si>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</si>
  <si>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</si>
  <si>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</si>
  <si>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</si>
  <si>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</si>
  <si>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</si>
  <si>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</si>
  <si>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</si>
  <si>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</si>
  <si>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</si>
  <si>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</si>
  <si>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</si>
  <si>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</si>
  <si>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</si>
  <si>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</si>
  <si>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</si>
  <si>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</si>
  <si>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</si>
  <si>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</si>
  <si>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</si>
  <si>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</si>
  <si>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</si>
  <si>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</si>
  <si>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</si>
  <si>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</si>
  <si>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</si>
  <si>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</si>
  <si>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</si>
  <si>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</si>
  <si>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</si>
  <si>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</si>
  <si>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</si>
  <si>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</si>
  <si>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</si>
  <si>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</si>
  <si>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</si>
  <si>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</si>
  <si>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</si>
  <si>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</si>
  <si>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</si>
  <si>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</si>
  <si>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</si>
  <si>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</si>
  <si>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</si>
  <si>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</si>
  <si>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</si>
  <si>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</si>
  <si>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</si>
  <si>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</si>
  <si>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</si>
  <si>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</si>
  <si>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</si>
  <si>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</si>
  <si>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</si>
  <si>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</si>
  <si>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</si>
  <si>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</si>
  <si>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</si>
  <si>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</si>
  <si>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</si>
  <si>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</si>
  <si>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</si>
  <si>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</si>
  <si>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</si>
  <si>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</si>
  <si>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</si>
  <si>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</si>
  <si>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</si>
  <si>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</si>
  <si>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</si>
  <si>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</si>
  <si>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</si>
  <si>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</si>
  <si>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</si>
  <si>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</si>
  <si>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</si>
  <si>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</si>
  <si>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</si>
  <si>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</si>
  <si>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</si>
  <si>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</si>
  <si>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</si>
  <si>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</si>
  <si>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</si>
  <si>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</si>
  <si>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</si>
  <si>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</si>
  <si>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</si>
  <si>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</si>
  <si>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</si>
  <si>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</si>
  <si>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</si>
  <si>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</si>
  <si>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</si>
  <si>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</si>
  <si>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</si>
  <si>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</si>
  <si>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</si>
  <si>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</si>
  <si>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</si>
  <si>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</si>
  <si>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</si>
  <si>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</si>
  <si>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</si>
  <si>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</si>
  <si>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</si>
  <si>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</si>
  <si>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</si>
  <si>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</si>
  <si>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</si>
  <si>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</si>
  <si>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</si>
  <si>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</si>
  <si>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</si>
  <si>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</si>
  <si>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</si>
  <si>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</si>
  <si>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</si>
  <si>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</si>
  <si>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</si>
  <si>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</si>
  <si>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</si>
  <si>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</si>
  <si>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</si>
  <si>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</si>
  <si>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</si>
  <si>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</si>
  <si>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</si>
  <si>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</si>
  <si>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</si>
  <si>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</si>
  <si>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</si>
  <si>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</si>
  <si>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</si>
  <si>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</si>
  <si>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</si>
  <si>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</si>
  <si>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</si>
  <si>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</si>
  <si>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</si>
  <si>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</si>
  <si>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</si>
  <si>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</si>
  <si>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</si>
  <si>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</si>
  <si>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</si>
  <si>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</si>
  <si>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</si>
  <si>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</si>
  <si>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</si>
  <si>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</si>
  <si>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</si>
  <si>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</si>
  <si>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</si>
  <si>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</si>
  <si>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</si>
  <si>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</si>
  <si>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</si>
  <si>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</si>
  <si>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</si>
  <si>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</si>
  <si>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</si>
  <si>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</si>
  <si>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</si>
  <si>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</si>
  <si>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</si>
  <si>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</si>
  <si>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</si>
  <si>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</si>
  <si>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</si>
  <si>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</si>
  <si>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</si>
  <si>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</si>
  <si>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</si>
  <si>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</si>
  <si>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</si>
  <si>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</si>
  <si>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</si>
  <si>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</si>
  <si>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</si>
  <si>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</si>
  <si>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</si>
  <si>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</si>
  <si>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</si>
  <si>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</si>
  <si>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</si>
  <si>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</si>
  <si>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</si>
  <si>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</si>
  <si>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</si>
  <si>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</si>
  <si>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</si>
  <si>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</si>
  <si>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</si>
  <si>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</si>
  <si>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</si>
  <si>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</si>
  <si>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</si>
  <si>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</si>
  <si>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</si>
  <si>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</si>
  <si>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</si>
  <si>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</si>
  <si>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</si>
  <si>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</si>
  <si>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</si>
  <si>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</si>
  <si>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</si>
  <si>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</si>
  <si>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</si>
  <si>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</si>
  <si>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</si>
  <si>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</si>
  <si>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</si>
  <si>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</si>
  <si>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</si>
  <si>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</si>
  <si>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</si>
  <si>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</si>
  <si>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</si>
  <si>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</si>
  <si>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</si>
  <si>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</si>
  <si>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</si>
  <si>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</si>
  <si>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</si>
  <si>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</si>
  <si>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</si>
  <si>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</si>
  <si>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</si>
  <si>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</si>
  <si>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</si>
  <si>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</si>
  <si>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</si>
  <si>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</si>
  <si>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</si>
  <si>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</si>
  <si>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</si>
  <si>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</si>
  <si>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</si>
  <si>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</si>
  <si>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</si>
  <si>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</si>
  <si>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</si>
  <si>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</si>
  <si>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</si>
  <si>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</si>
  <si>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</si>
  <si>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</si>
  <si>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</si>
  <si>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</si>
  <si>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</si>
  <si>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</si>
  <si>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</si>
  <si>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</si>
  <si>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</si>
  <si>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</si>
  <si>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</si>
  <si>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</si>
  <si>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</si>
  <si>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</si>
  <si>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</si>
  <si>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</si>
  <si>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</si>
  <si>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</si>
  <si>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</si>
  <si>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</si>
  <si>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</si>
  <si>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</si>
  <si>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</si>
  <si>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</si>
  <si>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</si>
  <si>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</si>
  <si>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</si>
  <si>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</si>
  <si>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</si>
  <si>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</si>
  <si>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</si>
  <si>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</si>
  <si>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</si>
  <si>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</si>
  <si>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</si>
  <si>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</si>
  <si>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</si>
  <si>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</si>
  <si>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</si>
  <si>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</si>
  <si>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</si>
  <si>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</si>
  <si>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</si>
  <si>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</si>
  <si>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</si>
  <si>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</si>
  <si>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</si>
  <si>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</si>
  <si>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</si>
  <si>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</si>
  <si>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</si>
  <si>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</si>
  <si>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</si>
  <si>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</si>
  <si>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</si>
  <si>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</si>
  <si>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</si>
  <si>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</si>
  <si>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</si>
  <si>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</si>
  <si>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</si>
  <si>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</si>
  <si>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</si>
  <si>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</si>
  <si>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</si>
  <si>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</si>
  <si>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</si>
  <si>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</si>
  <si>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</si>
  <si>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</si>
  <si>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</si>
  <si>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</si>
  <si>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</si>
  <si>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</si>
  <si>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</si>
  <si>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</si>
  <si>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</si>
  <si>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</si>
  <si>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</si>
  <si>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</si>
  <si>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</si>
  <si>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</si>
  <si>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</si>
  <si>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</si>
  <si>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</si>
  <si>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</si>
  <si>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</si>
  <si>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</si>
  <si>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</si>
  <si>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</si>
  <si>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</si>
  <si>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</si>
  <si>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</si>
  <si>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</si>
  <si>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</si>
  <si>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</si>
  <si>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</si>
  <si>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</si>
  <si>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</si>
  <si>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</si>
  <si>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</si>
  <si>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</si>
  <si>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</si>
  <si>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</si>
  <si>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</si>
  <si>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</si>
  <si>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</si>
  <si>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</si>
  <si>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</si>
  <si>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</si>
  <si>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</si>
  <si>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</si>
  <si>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</si>
  <si>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</si>
  <si>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</si>
  <si>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</si>
  <si>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</si>
  <si>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</si>
  <si>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</si>
  <si>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</si>
  <si>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</si>
  <si>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</si>
  <si>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</si>
  <si>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</si>
  <si>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</si>
  <si>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</si>
  <si>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</si>
  <si>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</si>
  <si>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</si>
  <si>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</si>
  <si>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</si>
  <si>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</si>
  <si>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</si>
  <si>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</si>
  <si>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</si>
  <si>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</si>
  <si>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</si>
  <si>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</si>
  <si>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</si>
  <si>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</si>
  <si>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</si>
  <si>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</si>
  <si>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</si>
  <si>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</si>
  <si>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</si>
  <si>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</si>
  <si>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</si>
  <si>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</si>
  <si>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</si>
  <si>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</si>
  <si>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</si>
  <si>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</si>
  <si>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</si>
  <si>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</si>
  <si>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</si>
  <si>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</si>
  <si>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</si>
  <si>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</si>
  <si>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</si>
  <si>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</si>
  <si>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</si>
  <si>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</si>
  <si>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</si>
  <si>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</si>
  <si>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</si>
  <si>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</si>
  <si>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</si>
  <si>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</si>
  <si>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</si>
  <si>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</si>
  <si>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</si>
  <si>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</si>
  <si>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</si>
  <si>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</si>
  <si>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</si>
  <si>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</si>
  <si>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</si>
  <si>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</si>
  <si>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</si>
  <si>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</si>
  <si>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</si>
  <si>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</si>
  <si>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</si>
  <si>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</si>
  <si>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</si>
  <si>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</si>
  <si>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</si>
  <si>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</si>
  <si>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</si>
  <si>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</si>
  <si>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</si>
  <si>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</si>
  <si>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</si>
  <si>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</si>
  <si>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</si>
  <si>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</si>
  <si>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</si>
  <si>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</si>
  <si>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</si>
  <si>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</si>
  <si>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</si>
  <si>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</si>
  <si>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</si>
  <si>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</si>
  <si>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</si>
  <si>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</si>
  <si>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</si>
  <si>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</si>
  <si>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</si>
  <si>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</si>
  <si>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</si>
  <si>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</si>
  <si>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</si>
  <si>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</si>
  <si>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</si>
  <si>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</si>
  <si>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</si>
  <si>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</si>
  <si>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</si>
  <si>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</si>
  <si>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</si>
  <si>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</si>
  <si>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</si>
  <si>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</si>
  <si>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</si>
  <si>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</si>
  <si>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</si>
  <si>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</si>
  <si>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</si>
  <si>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</si>
  <si>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</si>
  <si>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</si>
  <si>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</si>
  <si>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</si>
  <si>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</si>
  <si>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</si>
  <si>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</si>
  <si>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</si>
  <si>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</si>
  <si>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</si>
  <si>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</si>
  <si>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</si>
  <si>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</si>
  <si>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</si>
  <si>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</si>
  <si>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</si>
  <si>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</si>
  <si>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</si>
  <si>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</si>
  <si>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</si>
  <si>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</si>
  <si>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</si>
  <si>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</si>
  <si>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</si>
  <si>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</si>
  <si>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</si>
  <si>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</si>
  <si>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</si>
  <si>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</si>
  <si>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</si>
  <si>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</si>
  <si>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</si>
  <si>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</si>
  <si>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</si>
  <si>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</si>
  <si>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</si>
  <si>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</si>
  <si>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</si>
  <si>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</si>
  <si>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</si>
  <si>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</si>
  <si>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</si>
  <si>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</si>
  <si>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</si>
  <si>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</si>
  <si>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</si>
  <si>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</si>
  <si>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</si>
  <si>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</si>
  <si>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</si>
  <si>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</si>
  <si>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</si>
  <si>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</si>
  <si>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</si>
  <si>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</si>
  <si>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</si>
  <si>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</si>
  <si>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</si>
  <si>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</si>
  <si>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</si>
  <si>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</si>
  <si>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</si>
  <si>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</si>
  <si>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</si>
  <si>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</si>
  <si>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</si>
  <si>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</si>
  <si>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</si>
  <si>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</si>
  <si>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</si>
  <si>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</si>
  <si>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</si>
  <si>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</si>
  <si>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</si>
  <si>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</si>
  <si>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</si>
  <si>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</si>
  <si>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</si>
  <si>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</si>
  <si>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</si>
  <si>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</si>
  <si>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</si>
  <si>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</si>
  <si>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</si>
  <si>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</si>
  <si>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</si>
  <si>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</si>
  <si>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</si>
  <si>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</si>
  <si>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</si>
  <si>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</si>
  <si>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</si>
  <si>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</si>
  <si>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</si>
  <si>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</si>
  <si>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</si>
  <si>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</si>
  <si>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</si>
  <si>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</si>
  <si>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</si>
  <si>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</si>
  <si>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</si>
  <si>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</si>
  <si>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</si>
  <si>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</si>
  <si>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</si>
  <si>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</si>
  <si>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</si>
  <si>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</si>
  <si>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</si>
  <si>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</si>
  <si>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</si>
  <si>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</si>
  <si>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</si>
  <si>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</si>
  <si>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</si>
  <si>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</si>
  <si>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</si>
  <si>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</si>
  <si>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</si>
  <si>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</si>
  <si>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</si>
  <si>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</si>
  <si>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</si>
  <si>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</si>
  <si>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</si>
  <si>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</si>
  <si>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</si>
  <si>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</si>
  <si>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</si>
  <si>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</si>
  <si>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</si>
  <si>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</si>
  <si>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</si>
  <si>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</si>
  <si>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</si>
  <si>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</si>
  <si>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</si>
  <si>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</si>
  <si>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</si>
  <si>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</si>
  <si>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</si>
  <si>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</si>
  <si>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</si>
  <si>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</si>
  <si>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</si>
  <si>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</si>
  <si>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</si>
  <si>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</si>
  <si>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</si>
  <si>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</si>
  <si>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</si>
  <si>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</si>
  <si>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</si>
  <si>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</si>
  <si>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</si>
  <si>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</si>
  <si>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</si>
  <si>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</si>
  <si>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</si>
  <si>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</si>
  <si>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</si>
  <si>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</si>
  <si>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</si>
  <si>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</si>
  <si>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</si>
  <si>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</si>
  <si>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</si>
  <si>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</si>
  <si>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</si>
  <si>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</si>
  <si>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</si>
  <si>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</si>
  <si>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</si>
  <si>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</si>
  <si>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</si>
  <si>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</si>
  <si>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</si>
  <si>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</si>
  <si>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</si>
  <si>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</si>
  <si>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</si>
  <si>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</si>
  <si>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</si>
  <si>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</si>
  <si>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</si>
  <si>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</si>
  <si>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</si>
  <si>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</si>
  <si>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</si>
  <si>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</si>
  <si>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</si>
  <si>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</si>
  <si>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</si>
  <si>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</si>
  <si>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</si>
  <si>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</si>
  <si>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</si>
  <si>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</si>
  <si>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</si>
  <si>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</si>
  <si>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</si>
  <si>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</si>
  <si>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</si>
  <si>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</si>
  <si>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</si>
  <si>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</si>
  <si>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</si>
  <si>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</si>
  <si>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</si>
  <si>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</si>
  <si>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</si>
  <si>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</si>
  <si>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</si>
  <si>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</si>
  <si>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</si>
  <si>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</si>
  <si>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</si>
  <si>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</si>
  <si>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</si>
  <si>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</si>
  <si>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</si>
  <si>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</si>
  <si>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</si>
  <si>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</si>
  <si>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</si>
  <si>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</si>
  <si>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</si>
  <si>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</si>
  <si>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</si>
  <si>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</si>
  <si>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</si>
  <si>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</si>
  <si>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</si>
  <si>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</si>
  <si>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</si>
  <si>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</si>
  <si>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</si>
  <si>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</si>
  <si>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</si>
  <si>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</si>
  <si>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</si>
  <si>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</si>
  <si>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</si>
  <si>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</si>
  <si>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</si>
  <si>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</si>
  <si>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</si>
  <si>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</si>
  <si>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</si>
  <si>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</si>
  <si>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</si>
  <si>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</si>
  <si>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</si>
  <si>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</si>
  <si>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</si>
  <si>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</si>
  <si>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</si>
  <si>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</si>
  <si>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</si>
  <si>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</si>
  <si>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</si>
  <si>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</si>
  <si>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</si>
  <si>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</si>
  <si>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</si>
  <si>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</si>
  <si>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</si>
  <si>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</si>
  <si>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</si>
  <si>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</si>
  <si>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</si>
  <si>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</si>
  <si>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</si>
  <si>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</si>
  <si>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</si>
  <si>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</si>
  <si>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</si>
  <si>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</si>
  <si>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</si>
  <si>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</si>
  <si>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</si>
  <si>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</si>
  <si>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</si>
  <si>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</si>
  <si>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</si>
  <si>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</si>
  <si>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</si>
  <si>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</si>
  <si>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</si>
  <si>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</si>
  <si>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</si>
  <si>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</si>
  <si>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</si>
  <si>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</si>
  <si>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</si>
  <si>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</si>
  <si>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</si>
  <si>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</si>
  <si>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</si>
  <si>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</si>
  <si>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</si>
  <si>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</si>
  <si>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</si>
  <si>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</si>
  <si>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</si>
  <si>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</si>
  <si>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</si>
  <si>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</si>
  <si>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</si>
  <si>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</si>
  <si>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</si>
  <si>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</si>
  <si>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</si>
  <si>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</si>
  <si>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</si>
  <si>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</si>
  <si>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</si>
  <si>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</si>
  <si>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</si>
  <si>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</si>
  <si>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</si>
  <si>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</si>
  <si>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</si>
  <si>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</si>
  <si>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</si>
  <si>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</si>
  <si>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</si>
  <si>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</si>
  <si>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</si>
  <si>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</si>
  <si>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</si>
  <si>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</si>
  <si>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</si>
  <si>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</si>
  <si>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</si>
  <si>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</si>
  <si>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</si>
  <si>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</si>
  <si>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</si>
  <si>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</si>
  <si>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</si>
  <si>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</si>
  <si>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</si>
  <si>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</si>
  <si>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</si>
  <si>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</si>
  <si>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</si>
  <si>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</si>
  <si>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</si>
  <si>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</si>
  <si>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</si>
  <si>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</si>
  <si>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</si>
  <si>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</si>
  <si>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</si>
  <si>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</si>
  <si>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</si>
  <si>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</si>
  <si>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</si>
  <si>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</si>
  <si>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</si>
  <si>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</si>
  <si>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</si>
  <si>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</si>
  <si>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</si>
  <si>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</si>
  <si>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</si>
  <si>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</si>
  <si>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</si>
  <si>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</si>
  <si>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</si>
  <si>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</si>
  <si>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</si>
  <si>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</si>
  <si>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</si>
  <si>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</si>
  <si>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</si>
  <si>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</si>
  <si>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</si>
  <si>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</si>
  <si>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</si>
  <si>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</si>
  <si>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</si>
  <si>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</si>
  <si>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</si>
  <si>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</si>
  <si>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</si>
  <si>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</si>
  <si>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</si>
  <si>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</si>
  <si>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</si>
  <si>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</si>
  <si>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</si>
  <si>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</si>
  <si>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</si>
  <si>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</si>
  <si>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</si>
  <si>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</si>
  <si>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</si>
  <si>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</si>
  <si>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</si>
  <si>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</si>
  <si>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</si>
  <si>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</si>
  <si>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</si>
  <si>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</si>
  <si>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</si>
  <si>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</si>
  <si>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</si>
  <si>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</si>
  <si>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</si>
  <si>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</si>
  <si>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</si>
  <si>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</si>
  <si>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</si>
  <si>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</si>
  <si>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</si>
  <si>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</si>
  <si>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</si>
  <si>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</si>
  <si>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</si>
  <si>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</si>
  <si>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</si>
  <si>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</si>
  <si>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</si>
  <si>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</si>
  <si>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</si>
  <si>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</si>
  <si>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</si>
  <si>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</si>
  <si>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</si>
  <si>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</si>
  <si>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</si>
  <si>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</si>
  <si>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</si>
  <si>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</si>
  <si>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</si>
  <si>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</si>
  <si>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</si>
  <si>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</si>
  <si>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</si>
  <si>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</si>
  <si>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</si>
  <si>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</si>
  <si>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</si>
  <si>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</si>
  <si>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</si>
  <si>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</si>
  <si>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</si>
  <si>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</si>
  <si>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</si>
  <si>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</si>
  <si>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</si>
  <si>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</si>
  <si>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</si>
  <si>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</si>
  <si>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</si>
  <si>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</si>
  <si>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</si>
  <si>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</si>
  <si>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</si>
  <si>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</si>
  <si>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</si>
  <si>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</si>
  <si>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</si>
  <si>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</si>
  <si>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</si>
  <si>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</si>
  <si>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</si>
  <si>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</si>
  <si>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</si>
  <si>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</si>
  <si>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</si>
  <si>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</si>
  <si>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</si>
  <si>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</si>
  <si>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</si>
  <si>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</si>
  <si>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</si>
  <si>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</si>
  <si>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</si>
  <si>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</si>
  <si>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</si>
  <si>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</si>
  <si>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</si>
  <si>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</si>
  <si>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</si>
  <si>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</si>
  <si>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</si>
  <si>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</si>
  <si>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</si>
  <si>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</si>
  <si>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</si>
  <si>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</si>
  <si>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</si>
  <si>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</si>
  <si>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</si>
  <si>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</si>
  <si>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</si>
  <si>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</si>
  <si>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</si>
  <si>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</si>
  <si>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</si>
  <si>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</si>
  <si>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</si>
  <si>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</si>
  <si>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</si>
  <si>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</si>
  <si>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</si>
  <si>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</si>
  <si>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</si>
  <si>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</si>
  <si>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</si>
  <si>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</si>
  <si>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</si>
  <si>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</si>
  <si>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</si>
  <si>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</si>
  <si>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</si>
  <si>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</si>
  <si>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</si>
  <si>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</si>
  <si>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</si>
  <si>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</si>
  <si>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</si>
  <si>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</si>
  <si>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</si>
  <si>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</si>
  <si>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</si>
  <si>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</si>
  <si>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</si>
  <si>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</si>
  <si>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</si>
  <si>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</si>
  <si>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</si>
  <si>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</si>
  <si>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</si>
  <si>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</si>
  <si>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</si>
  <si>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</si>
  <si>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</si>
  <si>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</si>
  <si>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</si>
  <si>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</si>
  <si>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</si>
  <si>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</si>
  <si>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</si>
  <si>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</si>
  <si>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</si>
  <si>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</si>
  <si>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</si>
  <si>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</si>
  <si>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</si>
  <si>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</si>
  <si>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</si>
  <si>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</si>
  <si>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</si>
  <si>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</si>
  <si>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</si>
  <si>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</si>
  <si>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</si>
  <si>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</si>
  <si>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</si>
  <si>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</si>
  <si>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</si>
  <si>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</si>
  <si>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</si>
  <si>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</si>
  <si>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</si>
  <si>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</si>
  <si>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</si>
  <si>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</si>
  <si>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</si>
  <si>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</si>
  <si>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</si>
  <si>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</si>
  <si>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</si>
  <si>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</si>
  <si>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</si>
  <si>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</si>
  <si>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</si>
  <si>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</si>
  <si>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</si>
  <si>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</si>
  <si>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</si>
  <si>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</si>
  <si>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</si>
  <si>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</si>
  <si>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</si>
  <si>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</si>
  <si>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</si>
  <si>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</si>
  <si>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</si>
  <si>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</si>
  <si>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</si>
  <si>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</si>
  <si>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</si>
  <si>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</si>
  <si>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</si>
  <si>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</si>
  <si>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</si>
  <si>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</si>
  <si>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</si>
  <si>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</si>
  <si>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</si>
  <si>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</si>
  <si>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</si>
  <si>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</si>
  <si>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</si>
  <si>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</si>
  <si>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</si>
  <si>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</si>
  <si>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</si>
  <si>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</si>
  <si>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</si>
  <si>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</si>
  <si>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</si>
  <si>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</si>
  <si>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</si>
  <si>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</si>
  <si>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</si>
  <si>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</si>
  <si>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</si>
  <si>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</si>
  <si>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</si>
  <si>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</si>
  <si>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</si>
  <si>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</si>
  <si>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</si>
  <si>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</si>
  <si>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</si>
  <si>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</si>
  <si>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</si>
  <si>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</si>
  <si>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</si>
  <si>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</si>
  <si>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</si>
  <si>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</si>
  <si>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</si>
  <si>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</si>
  <si>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</si>
  <si>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</si>
  <si>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</si>
  <si>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</si>
  <si>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</si>
  <si>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</si>
  <si>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</si>
  <si>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</si>
  <si>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</si>
  <si>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</si>
  <si>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</si>
  <si>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</si>
  <si>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</si>
  <si>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</si>
  <si>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</si>
  <si>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</si>
  <si>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</si>
  <si>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</si>
  <si>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</si>
  <si>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</si>
  <si>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</si>
  <si>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</si>
  <si>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</si>
  <si>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</si>
  <si>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</si>
  <si>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</si>
  <si>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</si>
  <si>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</si>
  <si>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</si>
  <si>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</si>
  <si>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</si>
  <si>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</si>
  <si>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</si>
  <si>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</si>
  <si>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</si>
  <si>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</si>
  <si>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</si>
  <si>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</si>
  <si>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</si>
  <si>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</si>
  <si>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</si>
  <si>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</si>
  <si>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</si>
  <si>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</si>
  <si>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</si>
  <si>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</si>
  <si>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</si>
  <si>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</si>
  <si>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</si>
  <si>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</si>
  <si>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</si>
  <si>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</si>
  <si>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</si>
  <si>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</si>
  <si>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</si>
  <si>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</si>
  <si>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</si>
  <si>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</si>
  <si>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</si>
  <si>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</si>
  <si>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</si>
  <si>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</si>
  <si>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</si>
  <si>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</si>
  <si>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</si>
  <si>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</si>
  <si>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</si>
  <si>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</si>
  <si>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</si>
  <si>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</si>
  <si>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</si>
  <si>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</si>
  <si>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</si>
  <si>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</si>
  <si>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</si>
  <si>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</si>
  <si>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</si>
  <si>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</si>
  <si>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</si>
  <si>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</si>
  <si>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</si>
  <si>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</si>
  <si>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</si>
  <si>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</si>
  <si>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</si>
  <si>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</si>
  <si>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</si>
  <si>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</si>
  <si>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</si>
  <si>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</si>
  <si>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</si>
  <si>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</si>
  <si>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</si>
  <si>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</si>
  <si>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</si>
  <si>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</si>
  <si>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</si>
  <si>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</si>
  <si>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</si>
  <si>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</si>
  <si>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</si>
  <si>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</si>
  <si>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</si>
  <si>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</si>
  <si>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</si>
  <si>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</si>
  <si>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</si>
  <si>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</si>
  <si>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</si>
  <si>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</si>
  <si>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</si>
  <si>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</si>
  <si>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</si>
  <si>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</si>
  <si>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</si>
  <si>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</si>
  <si>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</si>
  <si>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</si>
  <si>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</si>
  <si>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</si>
  <si>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</si>
  <si>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</si>
  <si>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</si>
  <si>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</si>
  <si>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</si>
  <si>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</si>
  <si>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</si>
  <si>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</si>
  <si>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</si>
  <si>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</si>
  <si>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</si>
  <si>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</si>
  <si>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</si>
  <si>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</si>
  <si>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</si>
  <si>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</si>
  <si>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</si>
  <si>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</si>
  <si>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</si>
  <si>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</si>
  <si>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</si>
  <si>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</si>
  <si>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</si>
  <si>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</si>
  <si>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</si>
  <si>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</si>
  <si>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</si>
  <si>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</si>
  <si>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</si>
  <si>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</si>
  <si>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</si>
  <si>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</si>
  <si>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</si>
  <si>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</si>
  <si>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</si>
  <si>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</si>
  <si>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</si>
  <si>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</si>
  <si>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</si>
  <si>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</si>
  <si>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</si>
  <si>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</si>
  <si>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</si>
  <si>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</si>
  <si>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</si>
  <si>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</si>
  <si>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</si>
  <si>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</si>
  <si>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</si>
  <si>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</si>
  <si>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</si>
  <si>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</si>
  <si>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</si>
  <si>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</si>
  <si>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</si>
  <si>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</si>
  <si>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</si>
  <si>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</si>
  <si>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</si>
  <si>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</si>
  <si>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</si>
  <si>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</si>
  <si>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</si>
  <si>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</si>
  <si>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</si>
  <si>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</si>
  <si>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</si>
  <si>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</si>
  <si>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</si>
  <si>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</si>
  <si>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</si>
  <si>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</si>
  <si>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</si>
  <si>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</si>
  <si>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</si>
  <si>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</si>
  <si>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</si>
  <si>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</si>
  <si>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</si>
  <si>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</si>
  <si>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</si>
  <si>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</si>
  <si>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</si>
  <si>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</si>
  <si>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</si>
  <si>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</si>
  <si>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</si>
  <si>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</si>
  <si>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</si>
  <si>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</si>
  <si>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</si>
  <si>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</si>
  <si>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</si>
  <si>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</si>
  <si>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</si>
  <si>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</si>
  <si>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</si>
  <si>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</si>
  <si>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</si>
  <si>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</si>
  <si>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</si>
  <si>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</si>
  <si>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</si>
  <si>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</si>
  <si>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</si>
  <si>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</si>
  <si>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</si>
  <si>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</si>
  <si>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</si>
  <si>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</si>
  <si>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</si>
  <si>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</si>
  <si>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</si>
  <si>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</si>
  <si>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</si>
  <si>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</si>
  <si>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</si>
  <si>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</si>
  <si>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</si>
  <si>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</si>
  <si>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</si>
  <si>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</si>
  <si>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</si>
  <si>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</si>
  <si>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</si>
  <si>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</si>
  <si>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</si>
  <si>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</si>
  <si>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</si>
  <si>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</si>
  <si>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</si>
  <si>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</si>
  <si>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</si>
  <si>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</si>
  <si>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</si>
  <si>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</si>
  <si>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</si>
  <si>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</si>
  <si>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</si>
  <si>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</si>
  <si>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</si>
  <si>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</si>
  <si>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</si>
  <si>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</si>
  <si>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</si>
  <si>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</si>
  <si>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</si>
  <si>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</si>
  <si>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</si>
  <si>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</si>
  <si>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</si>
  <si>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</si>
  <si>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</si>
  <si>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</si>
  <si>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</si>
  <si>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</si>
  <si>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</si>
  <si>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</si>
  <si>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</si>
  <si>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</si>
  <si>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</si>
  <si>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</si>
  <si>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</si>
  <si>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</si>
  <si>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</si>
  <si>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</si>
  <si>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</si>
  <si>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</si>
  <si>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</si>
  <si>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</si>
  <si>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</si>
  <si>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</si>
  <si>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</si>
  <si>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</si>
  <si>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</si>
  <si>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</si>
  <si>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</si>
  <si>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</si>
  <si>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</si>
  <si>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</si>
  <si>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</si>
  <si>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</si>
  <si>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</si>
  <si>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</si>
  <si>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</si>
  <si>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</si>
  <si>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</si>
  <si>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</si>
  <si>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</si>
  <si>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</si>
  <si>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</si>
  <si>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</si>
  <si>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</si>
  <si>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</si>
  <si>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</si>
  <si>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</si>
  <si>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</si>
  <si>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</si>
  <si>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</si>
  <si>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</si>
  <si>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</si>
  <si>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</si>
  <si>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</si>
  <si>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</si>
  <si>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</si>
  <si>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</si>
  <si>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</si>
  <si>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</si>
  <si>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</si>
  <si>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</si>
  <si>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</si>
  <si>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</si>
  <si>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</si>
  <si>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</si>
  <si>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</si>
  <si>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</si>
  <si>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</si>
  <si>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</si>
  <si>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</si>
  <si>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</si>
  <si>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</si>
  <si>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</si>
  <si>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</si>
  <si>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</si>
  <si>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</si>
  <si>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</si>
  <si>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</si>
  <si>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</si>
  <si>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</si>
  <si>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</si>
  <si>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</si>
  <si>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</si>
  <si>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</si>
  <si>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</si>
  <si>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</si>
  <si>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</si>
  <si>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</si>
  <si>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</si>
  <si>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</si>
  <si>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</si>
  <si>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</si>
  <si>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</si>
  <si>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</si>
  <si>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</si>
  <si>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</si>
  <si>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</si>
  <si>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</si>
  <si>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</si>
  <si>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</si>
  <si>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</si>
  <si>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</si>
  <si>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</si>
  <si>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</si>
  <si>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</si>
  <si>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</si>
  <si>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</si>
  <si>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</si>
  <si>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</si>
  <si>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</si>
  <si>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</si>
  <si>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</si>
  <si>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</si>
  <si>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</si>
  <si>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</si>
  <si>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</si>
  <si>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</si>
  <si>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</si>
  <si>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</si>
  <si>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</si>
  <si>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</si>
  <si>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</si>
  <si>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</si>
  <si>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</si>
  <si>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</si>
  <si>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</si>
  <si>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</si>
  <si>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</si>
  <si>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</si>
  <si>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</si>
  <si>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</si>
  <si>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</si>
  <si>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</si>
  <si>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</si>
  <si>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</si>
  <si>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</si>
  <si>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</si>
  <si>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</si>
  <si>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</si>
  <si>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</si>
  <si>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</si>
  <si>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</si>
  <si>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</si>
  <si>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</si>
  <si>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</si>
  <si>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</si>
  <si>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</si>
  <si>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</si>
  <si>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</si>
  <si>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</si>
  <si>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</si>
  <si>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</si>
  <si>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</si>
  <si>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</si>
  <si>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</si>
  <si>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</si>
  <si>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</si>
  <si>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</si>
  <si>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</si>
  <si>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</si>
  <si>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</si>
  <si>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</si>
  <si>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</si>
  <si>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</si>
  <si>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</si>
  <si>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</si>
  <si>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</si>
  <si>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</si>
  <si>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</si>
  <si>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</si>
  <si>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</si>
  <si>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</si>
  <si>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</si>
  <si>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</si>
  <si>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</si>
  <si>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</si>
  <si>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</si>
  <si>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</si>
  <si>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</si>
  <si>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</si>
  <si>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</si>
  <si>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</si>
  <si>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</si>
  <si>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</si>
  <si>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</si>
  <si>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</si>
  <si>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</si>
  <si>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</si>
  <si>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</si>
  <si>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</si>
  <si>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</si>
  <si>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</si>
  <si>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</si>
  <si>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</si>
  <si>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</si>
  <si>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</si>
  <si>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</si>
  <si>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</si>
  <si>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</si>
  <si>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</si>
  <si>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</si>
  <si>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</si>
  <si>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</si>
  <si>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</si>
  <si>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</si>
  <si>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</si>
  <si>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</si>
  <si>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</si>
  <si>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</si>
  <si>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</si>
  <si>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</si>
  <si>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</si>
  <si>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</si>
  <si>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</si>
  <si>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</si>
  <si>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</si>
  <si>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</si>
  <si>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</si>
  <si>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</si>
  <si>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</si>
  <si>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</si>
  <si>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</si>
  <si>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</si>
  <si>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</si>
  <si>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</si>
  <si>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</si>
  <si>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</si>
  <si>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</si>
  <si>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</si>
  <si>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</si>
  <si>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</si>
  <si>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</si>
  <si>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</si>
  <si>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</si>
  <si>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</si>
  <si>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</si>
  <si>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</si>
  <si>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</si>
  <si>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</si>
  <si>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</si>
  <si>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</si>
  <si>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</si>
  <si>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</si>
  <si>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</si>
  <si>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</si>
  <si>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</si>
  <si>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</si>
  <si>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</si>
  <si>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</si>
  <si>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</si>
  <si>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</si>
  <si>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</si>
  <si>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</si>
  <si>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</si>
  <si>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</si>
  <si>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</si>
  <si>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</si>
  <si>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</si>
  <si>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</si>
  <si>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</si>
  <si>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</si>
  <si>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</si>
  <si>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</si>
  <si>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</si>
  <si>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</si>
  <si>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</si>
  <si>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</si>
  <si>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</si>
  <si>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</si>
  <si>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</si>
  <si>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</si>
  <si>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</si>
  <si>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</si>
  <si>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</si>
  <si>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</si>
  <si>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</si>
  <si>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</si>
  <si>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</si>
  <si>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</si>
  <si>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</si>
  <si>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</si>
  <si>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</si>
  <si>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</si>
  <si>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</si>
  <si>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</si>
  <si>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</si>
  <si>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</si>
  <si>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</si>
  <si>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</si>
  <si>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</si>
  <si>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</si>
  <si>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</si>
  <si>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</si>
  <si>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</si>
  <si>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</si>
  <si>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</si>
  <si>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</si>
  <si>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</si>
  <si>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</si>
  <si>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</si>
  <si>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</si>
  <si>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</si>
  <si>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</si>
  <si>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</si>
  <si>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</si>
  <si>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</si>
  <si>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</si>
  <si>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</si>
  <si>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</si>
  <si>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</si>
  <si>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</si>
  <si>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</si>
  <si>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</si>
  <si>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</si>
  <si>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</si>
  <si>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</si>
  <si>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</si>
  <si>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</si>
  <si>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</si>
  <si>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</si>
  <si>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</si>
  <si>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</si>
  <si>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</si>
  <si>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</si>
  <si>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</si>
  <si>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</si>
  <si>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</si>
  <si>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</si>
  <si>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</si>
  <si>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</si>
  <si>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</si>
  <si>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</si>
  <si>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</si>
  <si>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</si>
  <si>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</si>
  <si>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</si>
  <si>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</si>
  <si>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</si>
  <si>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</si>
  <si>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</si>
  <si>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</si>
  <si>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</si>
  <si>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</si>
  <si>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</si>
  <si>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</si>
  <si>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</si>
  <si>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</si>
  <si>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</si>
  <si>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</si>
  <si>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</si>
  <si>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</si>
  <si>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</si>
  <si>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</si>
  <si>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</si>
  <si>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</si>
  <si>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</si>
  <si>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</si>
  <si>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</si>
  <si>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</si>
  <si>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</si>
  <si>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</si>
  <si>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</si>
  <si>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</si>
  <si>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</si>
  <si>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</si>
  <si>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</si>
  <si>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</si>
  <si>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</si>
  <si>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</si>
  <si>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</si>
  <si>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</si>
  <si>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</si>
  <si>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</si>
  <si>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</si>
  <si>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</si>
  <si>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</si>
  <si>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</si>
  <si>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</si>
  <si>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</si>
  <si>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</si>
  <si>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</si>
  <si>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</si>
  <si>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</si>
  <si>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</si>
  <si>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</si>
  <si>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</si>
  <si>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</si>
  <si>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</si>
  <si>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</si>
  <si>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</si>
  <si>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</si>
  <si>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</si>
  <si>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</si>
  <si>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</si>
  <si>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</si>
  <si>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</si>
  <si>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</si>
  <si>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</si>
  <si>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</si>
  <si>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</si>
  <si>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</si>
  <si>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</si>
  <si>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</si>
  <si>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</si>
  <si>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</si>
  <si>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</si>
  <si>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</si>
  <si>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</si>
  <si>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</si>
  <si>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</si>
  <si>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</si>
  <si>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</si>
  <si>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</si>
  <si>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</si>
  <si>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</si>
  <si>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</si>
  <si>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</si>
  <si>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</si>
  <si>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</si>
  <si>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</si>
  <si>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</si>
  <si>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</si>
  <si>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</si>
  <si>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</si>
  <si>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</si>
  <si>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</si>
  <si>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</si>
  <si>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</si>
  <si>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</si>
  <si>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</si>
  <si>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</si>
  <si>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</si>
  <si>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</si>
  <si>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</si>
  <si>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</si>
  <si>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</si>
  <si>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</si>
  <si>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</si>
  <si>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</si>
  <si>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</si>
  <si>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</si>
  <si>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</si>
  <si>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</si>
  <si>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</si>
  <si>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</si>
  <si>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</si>
  <si>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</si>
  <si>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</si>
  <si>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</si>
  <si>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</si>
  <si>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</si>
  <si>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</si>
  <si>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</si>
  <si>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</si>
  <si>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</si>
  <si>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</si>
  <si>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</si>
  <si>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</si>
  <si>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</si>
  <si>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</si>
  <si>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</si>
  <si>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</si>
  <si>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</si>
  <si>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</si>
  <si>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</si>
  <si>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</si>
  <si>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</si>
  <si>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</si>
  <si>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</si>
  <si>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</si>
  <si>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</si>
  <si>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</si>
  <si>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</si>
  <si>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</si>
  <si>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</si>
  <si>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</si>
  <si>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</si>
  <si>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</si>
  <si>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</si>
  <si>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</si>
  <si>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</si>
  <si>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</si>
  <si>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</si>
  <si>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</si>
  <si>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</si>
  <si>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</si>
  <si>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</si>
  <si>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</si>
  <si>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</si>
  <si>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</si>
  <si>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</si>
  <si>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</si>
  <si>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</si>
  <si>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</si>
  <si>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</si>
  <si>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</si>
  <si>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</si>
  <si>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</si>
  <si>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</si>
  <si>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</si>
  <si>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</si>
  <si>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</si>
  <si>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</si>
  <si>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</si>
  <si>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</si>
  <si>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</si>
  <si>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</si>
  <si>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</si>
  <si>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</si>
  <si>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</si>
  <si>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</si>
  <si>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</si>
  <si>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</si>
  <si>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</si>
  <si>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</si>
  <si>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</si>
  <si>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</si>
  <si>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</si>
  <si>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</si>
  <si>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</si>
  <si>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</si>
  <si>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</si>
  <si>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</si>
  <si>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</si>
  <si>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</si>
  <si>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</si>
  <si>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</si>
  <si>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</si>
  <si>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</si>
  <si>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</si>
  <si>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</si>
  <si>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</si>
  <si>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</si>
  <si>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</si>
  <si>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</si>
  <si>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</si>
  <si>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</si>
  <si>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</si>
  <si>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</si>
  <si>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</si>
  <si>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</si>
  <si>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</si>
  <si>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</si>
  <si>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</si>
  <si>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</si>
  <si>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</si>
  <si>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</si>
  <si>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</si>
  <si>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</si>
  <si>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</si>
  <si>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</si>
  <si>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</si>
  <si>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</si>
  <si>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</si>
  <si>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</si>
  <si>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</si>
  <si>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</si>
  <si>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</si>
  <si>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</si>
  <si>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</si>
  <si>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</si>
  <si>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</si>
  <si>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</si>
  <si>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</si>
  <si>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</si>
  <si>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</si>
  <si>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</si>
  <si>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</si>
  <si>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</si>
  <si>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</si>
  <si>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</si>
  <si>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</si>
  <si>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</si>
  <si>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</si>
  <si>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</si>
  <si>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</si>
  <si>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</si>
  <si>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</si>
  <si>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</si>
  <si>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</si>
  <si>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</si>
  <si>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</si>
  <si>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</si>
  <si>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</si>
  <si>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</si>
  <si>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</si>
  <si>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</si>
  <si>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</si>
  <si>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</si>
  <si>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</si>
  <si>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</si>
  <si>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</si>
  <si>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</si>
  <si>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</si>
  <si>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</si>
  <si>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</si>
  <si>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</si>
  <si>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</si>
  <si>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</si>
  <si>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</si>
  <si>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</si>
  <si>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</si>
  <si>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</si>
  <si>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</si>
  <si>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</si>
  <si>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</si>
  <si>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</si>
  <si>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</si>
  <si>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</si>
  <si>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</si>
  <si>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</si>
  <si>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</si>
  <si>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</si>
  <si>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</si>
  <si>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</si>
  <si>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</si>
  <si>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</si>
  <si>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</si>
  <si>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</si>
  <si>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</si>
  <si>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</si>
  <si>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</si>
  <si>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</si>
  <si>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</si>
  <si>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</si>
  <si>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</si>
  <si>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</si>
  <si>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</si>
  <si>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</si>
  <si>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</si>
  <si>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</si>
  <si>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</si>
  <si>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</si>
  <si>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</si>
  <si>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</si>
  <si>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</si>
  <si>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</si>
  <si>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</si>
  <si>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</si>
  <si>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</si>
  <si>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</si>
  <si>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</si>
  <si>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</si>
  <si>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</si>
  <si>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</si>
  <si>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</si>
  <si>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</si>
  <si>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</si>
  <si>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</si>
  <si>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</si>
  <si>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</si>
  <si>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</si>
  <si>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</si>
  <si>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</si>
  <si>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</si>
  <si>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</si>
  <si>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</si>
  <si>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</si>
  <si>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</si>
  <si>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</si>
  <si>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</si>
  <si>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</si>
  <si>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</si>
  <si>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</si>
  <si>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</si>
  <si>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</si>
  <si>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</si>
  <si>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</si>
  <si>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</si>
  <si>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</si>
  <si>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</si>
  <si>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</si>
  <si>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</si>
  <si>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</si>
  <si>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</si>
  <si>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</si>
  <si>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</si>
  <si>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</si>
  <si>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</si>
  <si>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</si>
  <si>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</si>
  <si>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</si>
  <si>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</si>
  <si>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</si>
  <si>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</si>
  <si>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</si>
  <si>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</si>
  <si>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</si>
  <si>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</si>
  <si>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</si>
  <si>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</si>
  <si>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</si>
  <si>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</si>
  <si>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</si>
  <si>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</si>
  <si>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</si>
  <si>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</si>
  <si>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</si>
  <si>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</si>
  <si>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</si>
  <si>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</si>
  <si>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</si>
  <si>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</si>
  <si>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</si>
  <si>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</si>
  <si>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</si>
  <si>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</si>
  <si>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</si>
  <si>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</si>
  <si>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</si>
  <si>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</si>
  <si>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</si>
  <si>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</si>
  <si>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</si>
  <si>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</si>
  <si>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</si>
  <si>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</si>
  <si>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</si>
  <si>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</si>
  <si>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</si>
  <si>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</si>
  <si>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</si>
  <si>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</si>
  <si>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</si>
  <si>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</si>
  <si>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</si>
  <si>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</si>
  <si>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</si>
  <si>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</si>
  <si>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</si>
  <si>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</si>
  <si>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</si>
  <si>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</si>
  <si>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</si>
  <si>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</si>
  <si>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</si>
  <si>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</si>
  <si>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</si>
  <si>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</si>
  <si>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</si>
  <si>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</si>
  <si>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</si>
  <si>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</si>
  <si>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</si>
  <si>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</si>
  <si>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</si>
  <si>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</si>
  <si>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</si>
  <si>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</si>
  <si>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</si>
  <si>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</si>
  <si>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</si>
  <si>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</si>
  <si>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</si>
  <si>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</si>
  <si>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</si>
  <si>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</si>
  <si>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</si>
  <si>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</si>
  <si>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</si>
  <si>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</si>
  <si>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</si>
  <si>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</si>
  <si>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</si>
  <si>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</si>
  <si>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</si>
  <si>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</si>
  <si>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</si>
  <si>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</si>
  <si>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</si>
  <si>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</si>
  <si>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</si>
  <si>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</si>
  <si>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</si>
  <si>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</si>
  <si>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</si>
  <si>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</si>
  <si>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</si>
  <si>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</si>
  <si>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</si>
  <si>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</si>
  <si>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</si>
  <si>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</si>
  <si>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</si>
  <si>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</si>
  <si>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</si>
  <si>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</si>
  <si>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</si>
  <si>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</si>
  <si>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</si>
  <si>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</si>
  <si>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</si>
  <si>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</si>
  <si>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</si>
  <si>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</si>
  <si>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</si>
  <si>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</si>
  <si>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</si>
  <si>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</si>
  <si>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</si>
  <si>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</si>
  <si>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</si>
  <si>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</si>
  <si>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</si>
  <si>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</si>
  <si>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</si>
  <si>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</si>
  <si>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</si>
  <si>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</si>
  <si>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</si>
  <si>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</si>
  <si>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</si>
  <si>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</si>
  <si>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</si>
  <si>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</si>
  <si>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</si>
  <si>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</si>
  <si>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</si>
  <si>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</si>
  <si>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</si>
  <si>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</si>
  <si>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</si>
  <si>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</si>
  <si>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</si>
  <si>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</si>
  <si>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</si>
  <si>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</si>
  <si>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</si>
  <si>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</si>
  <si>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</si>
  <si>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</si>
  <si>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</si>
  <si>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</si>
  <si>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</si>
  <si>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</si>
  <si>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</si>
  <si>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</si>
  <si>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</si>
  <si>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</si>
  <si>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</si>
  <si>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</si>
  <si>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</si>
  <si>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</si>
  <si>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</si>
  <si>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</si>
  <si>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</si>
  <si>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</si>
  <si>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</si>
  <si>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</si>
  <si>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</si>
  <si>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</si>
  <si>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</si>
  <si>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</si>
  <si>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</si>
  <si>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</si>
  <si>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</si>
  <si>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</si>
  <si>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</si>
  <si>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</si>
  <si>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</si>
  <si>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</si>
  <si>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</si>
  <si>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</si>
  <si>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</si>
  <si>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</si>
  <si>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</si>
  <si>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</si>
  <si>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</si>
  <si>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</si>
  <si>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</si>
  <si>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</si>
  <si>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</si>
  <si>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</si>
  <si>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</si>
  <si>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</si>
  <si>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</si>
  <si>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</si>
  <si>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</si>
  <si>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</si>
  <si>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</si>
  <si>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</si>
  <si>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</si>
  <si>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</si>
  <si>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</si>
  <si>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</si>
  <si>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</si>
  <si>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</si>
  <si>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</si>
  <si>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</si>
  <si>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</si>
  <si>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</si>
  <si>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</si>
  <si>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</si>
  <si>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</si>
  <si>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</si>
  <si>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</si>
  <si>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</si>
  <si>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</si>
  <si>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</si>
  <si>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</si>
  <si>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</si>
  <si>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</si>
  <si>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</si>
  <si>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</si>
  <si>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</si>
  <si>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</si>
  <si>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</si>
  <si>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</si>
  <si>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</si>
  <si>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</si>
  <si>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</si>
  <si>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</si>
  <si>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</si>
  <si>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</si>
  <si>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</si>
  <si>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</si>
  <si>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</si>
  <si>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</si>
  <si>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</si>
  <si>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</si>
  <si>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</si>
  <si>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</si>
  <si>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</si>
  <si>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</si>
  <si>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</si>
  <si>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</si>
  <si>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</si>
  <si>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</si>
  <si>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</si>
  <si>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</si>
  <si>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</si>
  <si>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</si>
  <si>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</si>
  <si>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</si>
  <si>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</si>
  <si>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</si>
  <si>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</si>
  <si>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</si>
  <si>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</si>
  <si>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</si>
  <si>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</si>
  <si>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</si>
  <si>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</si>
  <si>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</si>
  <si>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</si>
  <si>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</si>
  <si>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</si>
  <si>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</si>
  <si>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</si>
  <si>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</si>
  <si>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</si>
  <si>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</si>
  <si>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</si>
  <si>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</si>
  <si>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</si>
  <si>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</si>
  <si>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</si>
  <si>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</si>
  <si>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</si>
  <si>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</si>
  <si>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</si>
  <si>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</si>
  <si>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</si>
  <si>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</si>
  <si>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</si>
  <si>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</si>
  <si>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</si>
  <si>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</si>
  <si>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</si>
  <si>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</si>
  <si>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</si>
  <si>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</si>
  <si>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</si>
  <si>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</si>
  <si>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</si>
  <si>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</si>
  <si>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</si>
  <si>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</si>
  <si>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</si>
  <si>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</si>
  <si>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</si>
  <si>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</si>
  <si>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</si>
  <si>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</si>
  <si>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</si>
  <si>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</si>
  <si>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</si>
  <si>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</si>
  <si>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</si>
  <si>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</si>
  <si>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</si>
  <si>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</si>
  <si>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</si>
  <si>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</si>
  <si>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</si>
  <si>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</si>
  <si>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</si>
  <si>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</si>
  <si>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</si>
  <si>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</si>
  <si>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</si>
  <si>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</si>
  <si>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</si>
  <si>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</si>
  <si>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</si>
  <si>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</si>
  <si>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</si>
  <si>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</si>
  <si>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</si>
  <si>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</si>
  <si>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</si>
  <si>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</si>
  <si>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</si>
  <si>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</si>
  <si>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</si>
  <si>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</si>
  <si>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</si>
  <si>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</si>
  <si>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</si>
  <si>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</si>
  <si>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</si>
  <si>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</si>
  <si>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</si>
  <si>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</si>
  <si>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</si>
  <si>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</si>
  <si>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</si>
  <si>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</si>
  <si>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</si>
  <si>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</si>
  <si>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</si>
  <si>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</si>
  <si>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</si>
  <si>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</si>
  <si>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</si>
  <si>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</si>
  <si>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</si>
  <si>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</si>
  <si>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</si>
  <si>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</si>
  <si>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</si>
  <si>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</si>
  <si>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</si>
  <si>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</si>
  <si>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</si>
  <si>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</si>
  <si>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</si>
  <si>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</si>
  <si>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</si>
  <si>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</si>
  <si>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</si>
  <si>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</si>
  <si>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</si>
  <si>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</si>
  <si>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</si>
  <si>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</si>
  <si>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</si>
  <si>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</si>
  <si>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</si>
  <si>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</si>
  <si>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</si>
  <si>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</si>
  <si>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</si>
  <si>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</si>
  <si>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</si>
  <si>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</si>
  <si>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</si>
  <si>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</si>
  <si>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</si>
  <si>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</si>
  <si>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</si>
  <si>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</si>
  <si>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</si>
  <si>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</si>
  <si>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</si>
  <si>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</si>
  <si>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</si>
  <si>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</si>
  <si>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</si>
  <si>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</si>
  <si>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</si>
  <si>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</si>
  <si>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</si>
  <si>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</si>
  <si>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</si>
  <si>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</si>
  <si>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</si>
  <si>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</si>
  <si>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</si>
  <si>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</si>
  <si>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</si>
  <si>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</si>
  <si>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</si>
  <si>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</si>
  <si>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</si>
  <si>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</si>
  <si>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</si>
  <si>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</si>
  <si>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</si>
  <si>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</si>
  <si>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</si>
  <si>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</si>
  <si>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</si>
  <si>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</si>
  <si>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</si>
  <si>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</si>
  <si>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</si>
  <si>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</si>
  <si>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</si>
  <si>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</si>
  <si>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</si>
  <si>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</si>
  <si>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</si>
  <si>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</si>
  <si>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</si>
  <si>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</si>
  <si>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</si>
  <si>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</si>
  <si>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</si>
  <si>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</si>
  <si>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</si>
  <si>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</si>
  <si>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</si>
  <si>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</si>
  <si>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</si>
  <si>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</si>
  <si>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</si>
  <si>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</si>
  <si>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</si>
  <si>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</si>
  <si>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</si>
  <si>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</si>
  <si>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</si>
  <si>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</si>
  <si>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</si>
  <si>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</si>
  <si>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</si>
  <si>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</si>
  <si>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</si>
  <si>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</si>
  <si>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</si>
  <si>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</si>
  <si>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</si>
  <si>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</si>
  <si>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</si>
  <si>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</si>
  <si>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</si>
  <si>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</si>
  <si>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</si>
  <si>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</si>
  <si>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</si>
  <si>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</si>
  <si>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</si>
  <si>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</si>
  <si>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</si>
  <si>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</si>
  <si>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</si>
  <si>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</si>
  <si>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</si>
  <si>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</si>
  <si>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</si>
  <si>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</si>
  <si>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</si>
  <si>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</si>
  <si>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</si>
  <si>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</si>
  <si>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</si>
  <si>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</si>
  <si>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</si>
  <si>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</si>
  <si>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</si>
  <si>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</si>
  <si>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</si>
  <si>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</si>
  <si>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</si>
  <si>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</si>
  <si>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</si>
  <si>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</si>
  <si>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</si>
  <si>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</si>
  <si>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</si>
  <si>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</si>
  <si>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</si>
  <si>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</si>
  <si>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</si>
  <si>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</si>
  <si>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</si>
  <si>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</si>
  <si>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</si>
  <si>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</si>
  <si>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</si>
  <si>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</si>
  <si>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</si>
  <si>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</si>
  <si>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</si>
  <si>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</si>
  <si>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</si>
  <si>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</si>
  <si>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</si>
  <si>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</si>
  <si>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</si>
  <si>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</si>
  <si>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</si>
  <si>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</si>
  <si>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</si>
  <si>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</si>
  <si>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</si>
  <si>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</si>
  <si>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</si>
  <si>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</si>
  <si>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</si>
  <si>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</si>
  <si>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</si>
  <si>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</si>
  <si>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</si>
  <si>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</si>
  <si>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</si>
  <si>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</si>
  <si>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</si>
  <si>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</si>
  <si>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</si>
  <si>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</si>
  <si>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</si>
  <si>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</si>
  <si>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</si>
  <si>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</si>
  <si>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</si>
  <si>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</si>
  <si>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</si>
  <si>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</si>
  <si>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</si>
  <si>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</si>
  <si>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</si>
  <si>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</si>
  <si>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</si>
  <si>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</si>
  <si>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</si>
  <si>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</si>
  <si>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</si>
  <si>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</si>
  <si>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</si>
  <si>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</si>
  <si>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</si>
  <si>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</si>
  <si>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</si>
  <si>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</si>
  <si>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</si>
  <si>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</si>
  <si>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</si>
  <si>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</si>
  <si>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</si>
  <si>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</si>
  <si>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</si>
  <si>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</si>
  <si>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</si>
  <si>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</si>
  <si>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</si>
  <si>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</si>
  <si>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</si>
  <si>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</si>
  <si>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</si>
  <si>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</si>
  <si>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</si>
  <si>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</si>
  <si>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</si>
  <si>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</si>
  <si>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</si>
  <si>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</si>
  <si>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</si>
  <si>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</si>
  <si>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</si>
  <si>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</si>
  <si>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</si>
  <si>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</si>
  <si>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</si>
  <si>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</si>
  <si>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</si>
  <si>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</si>
  <si>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</si>
  <si>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</si>
  <si>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</si>
  <si>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</si>
  <si>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</si>
  <si>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</si>
  <si>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</si>
  <si>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</si>
  <si>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</si>
  <si>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</si>
  <si>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</si>
  <si>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</si>
  <si>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</si>
  <si>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</si>
  <si>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</si>
  <si>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</si>
  <si>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</si>
  <si>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</si>
  <si>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</si>
  <si>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</si>
  <si>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</si>
  <si>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</si>
  <si>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</si>
  <si>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</si>
  <si>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</si>
  <si>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</si>
  <si>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</si>
  <si>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</si>
  <si>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</si>
  <si>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</si>
  <si>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</si>
  <si>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</si>
  <si>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</si>
  <si>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</si>
  <si>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</si>
  <si>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</si>
  <si>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</si>
  <si>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</si>
  <si>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</si>
  <si>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</si>
  <si>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</si>
  <si>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</si>
  <si>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</si>
  <si>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</si>
  <si>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</si>
  <si>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</si>
  <si>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</si>
  <si>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</si>
  <si>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</si>
  <si>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</si>
  <si>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</si>
  <si>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</si>
  <si>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</si>
  <si>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</si>
  <si>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</si>
  <si>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</si>
  <si>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</si>
  <si>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</si>
  <si>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</si>
  <si>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</si>
  <si>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</si>
  <si>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</si>
  <si>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</si>
  <si>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</si>
  <si>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</si>
  <si>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</si>
  <si>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</si>
  <si>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</si>
  <si>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</si>
  <si>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</si>
  <si>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</si>
  <si>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</si>
  <si>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</si>
  <si>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</si>
  <si>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</si>
  <si>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</si>
  <si>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</si>
  <si>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</si>
  <si>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</si>
  <si>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</si>
  <si>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</si>
  <si>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</si>
  <si>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</si>
  <si>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</si>
  <si>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</si>
  <si>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</si>
  <si>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</si>
  <si>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</si>
  <si>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</si>
  <si>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</si>
  <si>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</si>
  <si>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</si>
  <si>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</si>
  <si>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</si>
  <si>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</si>
  <si>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</si>
  <si>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</si>
  <si>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</si>
  <si>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</si>
  <si>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</si>
  <si>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</si>
  <si>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</si>
  <si>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</si>
  <si>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</si>
  <si>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</si>
  <si>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</si>
  <si>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</si>
  <si>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</si>
  <si>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</si>
  <si>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</si>
  <si>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</si>
  <si>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</si>
  <si>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</si>
  <si>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</si>
  <si>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</si>
  <si>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</si>
  <si>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</si>
  <si>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</si>
  <si>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</si>
  <si>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</si>
  <si>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</si>
  <si>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</si>
  <si>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</si>
  <si>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</si>
  <si>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</si>
  <si>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</si>
  <si>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</si>
  <si>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</si>
  <si>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</si>
  <si>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</si>
  <si>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</si>
  <si>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</si>
  <si>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</si>
  <si>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</si>
  <si>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</si>
  <si>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</si>
  <si>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</si>
  <si>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</si>
  <si>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</si>
  <si>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</si>
  <si>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</si>
  <si>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</si>
  <si>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</si>
  <si>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</si>
  <si>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</si>
  <si>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</si>
  <si>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</si>
  <si>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</si>
  <si>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</si>
  <si>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</si>
  <si>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</si>
  <si>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</si>
  <si>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</si>
  <si>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</si>
  <si>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</si>
  <si>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</si>
  <si>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</si>
  <si>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</si>
  <si>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</si>
  <si>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</si>
  <si>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</si>
  <si>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</si>
  <si>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</si>
  <si>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</si>
  <si>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</si>
  <si>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</si>
  <si>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</si>
  <si>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</si>
  <si>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</si>
  <si>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</si>
  <si>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</si>
  <si>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</si>
  <si>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</si>
  <si>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</si>
  <si>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</si>
  <si>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</si>
  <si>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</si>
  <si>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</si>
  <si>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</si>
  <si>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</si>
  <si>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</si>
  <si>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</si>
  <si>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</si>
  <si>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</si>
  <si>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</si>
  <si>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</si>
  <si>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</si>
  <si>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</si>
  <si>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</si>
  <si>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</si>
  <si>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</si>
  <si>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</si>
  <si>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</si>
  <si>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</si>
  <si>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</si>
  <si>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</si>
  <si>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</si>
  <si>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</si>
  <si>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</si>
  <si>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</si>
  <si>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</si>
  <si>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</si>
  <si>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</si>
  <si>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</si>
  <si>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</si>
  <si>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</si>
  <si>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</si>
  <si>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</si>
  <si>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</si>
  <si>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</si>
  <si>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</si>
  <si>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</si>
  <si>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</si>
  <si>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</si>
  <si>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</si>
  <si>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</si>
  <si>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</si>
  <si>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</si>
  <si>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</si>
  <si>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</si>
  <si>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</si>
  <si>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</si>
  <si>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</si>
  <si>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</si>
  <si>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</si>
  <si>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</si>
  <si>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</si>
  <si>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</si>
  <si>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</si>
  <si>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</si>
  <si>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</si>
  <si>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</si>
  <si>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</si>
  <si>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</si>
  <si>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</si>
  <si>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</si>
  <si>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</si>
  <si>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</si>
  <si>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</si>
  <si>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</si>
  <si>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</si>
  <si>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</si>
  <si>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</si>
  <si>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</si>
  <si>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</si>
  <si>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</si>
  <si>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</si>
  <si>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</si>
  <si>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</si>
  <si>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</si>
  <si>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</si>
  <si>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</si>
  <si>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</si>
  <si>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</si>
  <si>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</si>
  <si>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</si>
  <si>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</si>
  <si>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</si>
  <si>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</si>
  <si>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</si>
  <si>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</si>
  <si>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</si>
  <si>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</si>
  <si>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</si>
  <si>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</si>
  <si>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</si>
  <si>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</si>
  <si>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</si>
  <si>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</si>
  <si>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</si>
  <si>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</si>
  <si>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</si>
  <si>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</si>
  <si>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</si>
  <si>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</si>
  <si>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</si>
  <si>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</si>
  <si>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</si>
  <si>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</si>
  <si>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</si>
  <si>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</si>
  <si>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</si>
  <si>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</si>
  <si>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</si>
  <si>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</si>
  <si>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</si>
  <si>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</si>
  <si>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</si>
  <si>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</si>
  <si>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</si>
  <si>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</si>
  <si>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</si>
  <si>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</si>
  <si>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</si>
  <si>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</si>
  <si>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</si>
  <si>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</si>
  <si>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</si>
  <si>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</si>
  <si>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</si>
  <si>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</si>
  <si>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</si>
  <si>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</si>
  <si>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</si>
  <si>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</si>
  <si>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</si>
  <si>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</si>
  <si>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</si>
  <si>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</si>
  <si>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</si>
  <si>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</si>
  <si>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</si>
  <si>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</si>
  <si>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</si>
  <si>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</si>
  <si>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</si>
  <si>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</si>
  <si>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</si>
  <si>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</si>
  <si>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</si>
  <si>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</si>
  <si>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</si>
  <si>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</si>
  <si>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</si>
  <si>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</si>
  <si>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</si>
  <si>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</si>
  <si>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</si>
  <si>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</si>
  <si>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</si>
  <si>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</si>
  <si>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</si>
  <si>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</si>
  <si>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</si>
  <si>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</si>
  <si>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</si>
  <si>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</si>
  <si>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</si>
  <si>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</si>
  <si>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</si>
  <si>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</si>
  <si>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</si>
  <si>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</si>
  <si>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</si>
  <si>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</si>
  <si>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</si>
  <si>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</si>
  <si>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</si>
  <si>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</si>
  <si>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</si>
  <si>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</si>
  <si>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</si>
  <si>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</si>
  <si>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</si>
  <si>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</si>
  <si>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</si>
  <si>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</si>
  <si>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</si>
  <si>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</si>
  <si>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</si>
  <si>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</si>
  <si>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</si>
  <si>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</si>
  <si>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</si>
  <si>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</si>
  <si>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</si>
  <si>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</si>
  <si>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</si>
  <si>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</si>
  <si>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</si>
  <si>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</si>
  <si>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</si>
  <si>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</si>
  <si>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</si>
  <si>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</si>
  <si>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</si>
  <si>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</si>
  <si>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</si>
  <si>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</si>
  <si>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</si>
  <si>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</si>
  <si>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</si>
  <si>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</si>
  <si>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</si>
  <si>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</si>
  <si>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</si>
  <si>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</si>
  <si>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</si>
  <si>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</si>
  <si>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</si>
  <si>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</si>
  <si>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</si>
  <si>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</si>
  <si>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</si>
  <si>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</si>
  <si>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</si>
  <si>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</si>
  <si>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</si>
  <si>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</si>
  <si>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</si>
  <si>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</si>
  <si>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</si>
  <si>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</si>
  <si>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</si>
  <si>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</si>
  <si>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</si>
  <si>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</si>
  <si>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</si>
  <si>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</si>
  <si>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</si>
  <si>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</si>
  <si>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</si>
  <si>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</si>
  <si>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</si>
  <si>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</si>
  <si>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</si>
  <si>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</si>
  <si>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</si>
  <si>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</si>
  <si>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</si>
  <si>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</si>
  <si>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</si>
  <si>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</si>
  <si>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</si>
  <si>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</si>
  <si>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</si>
  <si>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</si>
  <si>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</si>
  <si>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</si>
  <si>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</si>
  <si>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</si>
  <si>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</si>
  <si>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</si>
  <si>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</si>
  <si>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</si>
  <si>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</si>
  <si>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</si>
  <si>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</si>
  <si>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</si>
  <si>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</si>
  <si>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</si>
  <si>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</si>
  <si>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</si>
  <si>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</si>
  <si>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</si>
  <si>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</si>
  <si>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</si>
  <si>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</si>
  <si>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</si>
  <si>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</si>
  <si>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</si>
  <si>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</si>
  <si>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</si>
  <si>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</si>
  <si>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</si>
  <si>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</si>
  <si>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</si>
  <si>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</si>
  <si>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</si>
  <si>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</si>
  <si>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</si>
  <si>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</si>
  <si>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</si>
  <si>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</si>
  <si>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</si>
  <si>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</si>
  <si>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</si>
  <si>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</si>
  <si>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</si>
  <si>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</si>
  <si>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</si>
  <si>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</si>
  <si>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</si>
  <si>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</si>
  <si>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</si>
  <si>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</si>
  <si>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</si>
  <si>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</si>
  <si>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</si>
  <si>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</si>
  <si>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</si>
  <si>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</si>
  <si>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</si>
  <si>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</si>
  <si>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</si>
  <si>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</si>
  <si>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</si>
  <si>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</si>
  <si>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</si>
  <si>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</si>
  <si>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</si>
  <si>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</si>
  <si>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</si>
  <si>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</si>
  <si>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</si>
  <si>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</si>
  <si>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</si>
  <si>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</si>
  <si>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</si>
  <si>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</si>
  <si>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</si>
  <si>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</si>
  <si>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</si>
  <si>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</si>
  <si>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</si>
  <si>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</si>
  <si>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</si>
  <si>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</si>
  <si>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</si>
  <si>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</si>
  <si>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</si>
  <si>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</si>
  <si>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</si>
  <si>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</si>
  <si>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</si>
  <si>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</si>
  <si>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</si>
  <si>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</si>
  <si>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</si>
  <si>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</si>
  <si>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</si>
  <si>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</si>
  <si>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</si>
  <si>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</si>
  <si>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</si>
  <si>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</si>
  <si>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</si>
  <si>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</si>
  <si>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</si>
  <si>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</si>
  <si>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</si>
  <si>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</si>
  <si>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</si>
  <si>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</si>
  <si>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</si>
  <si>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</si>
  <si>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</si>
  <si>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</si>
  <si>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</si>
  <si>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</si>
  <si>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</si>
  <si>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</si>
  <si>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</si>
  <si>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</si>
  <si>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</si>
  <si>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</si>
  <si>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</si>
  <si>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</si>
  <si>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</si>
  <si>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</si>
  <si>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</si>
  <si>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</si>
  <si>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</si>
  <si>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</si>
  <si>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</si>
  <si>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</si>
  <si>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</si>
  <si>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</si>
  <si>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</si>
  <si>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</si>
  <si>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</si>
  <si>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</si>
  <si>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</si>
  <si>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</si>
  <si>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</si>
  <si>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</si>
  <si>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</si>
  <si>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</si>
  <si>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</si>
  <si>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</si>
  <si>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</si>
  <si>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</si>
  <si>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</si>
  <si>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</si>
  <si>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</si>
  <si>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</si>
  <si>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</si>
  <si>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</si>
  <si>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</si>
  <si>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</si>
  <si>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</si>
  <si>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</si>
  <si>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</si>
  <si>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</si>
  <si>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</si>
  <si>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</si>
  <si>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</si>
  <si>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</si>
  <si>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</si>
  <si>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</si>
  <si>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</si>
  <si>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</si>
  <si>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</si>
  <si>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</si>
  <si>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</si>
  <si>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</si>
  <si>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</si>
  <si>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</si>
  <si>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</si>
  <si>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</si>
  <si>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</si>
  <si>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</si>
  <si>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</si>
  <si>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</si>
  <si>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</si>
  <si>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</si>
  <si>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</si>
  <si>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</si>
  <si>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</si>
  <si>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</si>
  <si>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</si>
  <si>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</si>
  <si>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</si>
  <si>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</si>
  <si>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</si>
  <si>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</si>
  <si>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</si>
  <si>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</si>
  <si>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</si>
  <si>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</si>
  <si>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</si>
  <si>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</si>
  <si>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</si>
  <si>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</si>
  <si>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</si>
  <si>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</si>
  <si>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</si>
  <si>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</si>
  <si>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</si>
  <si>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</si>
  <si>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</si>
  <si>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</si>
  <si>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</si>
  <si>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</si>
  <si>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</si>
  <si>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</si>
  <si>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</si>
  <si>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</si>
  <si>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</si>
  <si>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</si>
  <si>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</si>
  <si>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</si>
  <si>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</si>
  <si>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</si>
  <si>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</si>
  <si>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</si>
  <si>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</si>
  <si>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</si>
  <si>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</si>
  <si>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</si>
  <si>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</si>
  <si>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</si>
  <si>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</si>
  <si>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</si>
  <si>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</si>
  <si>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</si>
  <si>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</si>
  <si>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</si>
  <si>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</si>
  <si>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</si>
  <si>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</si>
  <si>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</si>
  <si>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</si>
  <si>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</si>
  <si>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</si>
  <si>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</si>
  <si>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</si>
  <si>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</si>
  <si>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</si>
  <si>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</si>
  <si>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</si>
  <si>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</si>
  <si>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</si>
  <si>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</si>
  <si>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</si>
  <si>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</si>
  <si>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</si>
  <si>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</si>
  <si>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</si>
  <si>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</si>
  <si>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</si>
  <si>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</si>
  <si>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</si>
  <si>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</si>
  <si>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</si>
  <si>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</si>
  <si>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</si>
  <si>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</si>
  <si>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</si>
  <si>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</si>
  <si>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</si>
  <si>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</si>
  <si>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</si>
  <si>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</si>
  <si>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</si>
  <si>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</si>
  <si>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</si>
  <si>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</si>
  <si>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</si>
  <si>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</si>
  <si>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</si>
  <si>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</si>
  <si>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</si>
  <si>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</si>
  <si>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</si>
  <si>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</si>
  <si>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</si>
  <si>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</si>
  <si>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</si>
  <si>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</si>
  <si>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</si>
  <si>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</si>
  <si>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</si>
  <si>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</si>
  <si>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</si>
  <si>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</si>
  <si>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</si>
  <si>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</si>
  <si>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</si>
  <si>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</si>
  <si>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</si>
  <si>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</si>
  <si>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</si>
  <si>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</si>
  <si>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</si>
  <si>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</si>
  <si>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</si>
  <si>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</si>
  <si>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</si>
  <si>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</si>
  <si>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</si>
  <si>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</si>
  <si>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</si>
  <si>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</si>
  <si>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</si>
  <si>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</si>
  <si>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</si>
  <si>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</si>
  <si>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</si>
  <si>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</si>
  <si>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</si>
  <si>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</si>
  <si>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</si>
  <si>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</si>
  <si>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</si>
  <si>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</si>
  <si>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</si>
  <si>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</si>
  <si>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</si>
  <si>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</si>
  <si>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</si>
  <si>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</si>
  <si>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</si>
  <si>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</si>
  <si>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</si>
  <si>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</si>
  <si>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</si>
  <si>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</si>
  <si>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</si>
  <si>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</si>
  <si>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</si>
  <si>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</si>
  <si>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</si>
  <si>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</si>
  <si>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</si>
  <si>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</si>
  <si>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</si>
  <si>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</si>
  <si>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</si>
  <si>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</si>
  <si>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</si>
  <si>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</si>
  <si>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</si>
  <si>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</si>
  <si>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</si>
  <si>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</si>
  <si>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</si>
  <si>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</si>
  <si>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</si>
  <si>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</si>
  <si>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</si>
  <si>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</si>
  <si>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</si>
  <si>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</si>
  <si>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</si>
  <si>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</si>
  <si>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</si>
  <si>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</si>
  <si>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</si>
  <si>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</si>
  <si>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</si>
  <si>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</si>
  <si>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</si>
  <si>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</si>
  <si>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</si>
  <si>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</si>
  <si>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</si>
  <si>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</si>
  <si>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</si>
  <si>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</si>
  <si>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</si>
  <si>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</si>
  <si>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</si>
  <si>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</si>
  <si>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</si>
  <si>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</si>
  <si>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</si>
  <si>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</si>
  <si>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</si>
  <si>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</si>
  <si>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</si>
  <si>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</si>
  <si>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</si>
  <si>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</si>
  <si>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</si>
  <si>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</si>
  <si>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</si>
  <si>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</si>
  <si>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</si>
  <si>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</si>
  <si>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</si>
  <si>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</si>
  <si>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</si>
  <si>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</si>
  <si>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</si>
  <si>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</si>
  <si>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</si>
  <si>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</si>
  <si>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</si>
  <si>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</si>
  <si>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</si>
  <si>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</si>
  <si>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</si>
  <si>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</si>
  <si>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</si>
  <si>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</si>
  <si>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</si>
  <si>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</si>
  <si>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</si>
  <si>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</si>
  <si>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</si>
  <si>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</si>
  <si>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</si>
  <si>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</si>
  <si>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</si>
  <si>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</si>
  <si>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</si>
  <si>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</si>
  <si>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</si>
  <si>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</si>
  <si>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</si>
  <si>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</si>
  <si>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</si>
  <si>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</si>
  <si>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</si>
  <si>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</si>
  <si>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</si>
  <si>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</si>
  <si>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</si>
  <si>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</si>
  <si>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</si>
  <si>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</si>
  <si>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</si>
  <si>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</si>
  <si>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</si>
  <si>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</si>
  <si>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</si>
  <si>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</si>
  <si>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</si>
  <si>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</si>
  <si>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</si>
  <si>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</si>
  <si>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</si>
  <si>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</si>
  <si>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</si>
  <si>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</si>
  <si>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</si>
  <si>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</si>
  <si>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</si>
  <si>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</si>
  <si>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</si>
  <si>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</si>
  <si>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</si>
  <si>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</si>
  <si>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</si>
  <si>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</si>
  <si>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</si>
  <si>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</si>
  <si>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</si>
  <si>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</si>
  <si>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</si>
  <si>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</si>
  <si>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</si>
  <si>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</si>
  <si>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</si>
  <si>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</si>
  <si>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</si>
  <si>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</si>
  <si>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</si>
  <si>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</si>
  <si>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</si>
  <si>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</si>
  <si>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</si>
  <si>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</si>
  <si>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</si>
  <si>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</si>
  <si>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</si>
  <si>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</si>
  <si>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</si>
  <si>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</si>
  <si>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</si>
  <si>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</si>
  <si>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</si>
  <si>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</si>
  <si>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</si>
  <si>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</si>
  <si>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</si>
  <si>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</si>
  <si>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</si>
  <si>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</si>
  <si>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</si>
  <si>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</si>
  <si>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</si>
  <si>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</si>
  <si>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</si>
  <si>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</si>
  <si>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</si>
  <si>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</si>
  <si>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</si>
  <si>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</si>
  <si>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</si>
  <si>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</si>
  <si>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</si>
  <si>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</si>
  <si>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</si>
  <si>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</si>
  <si>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</si>
  <si>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</si>
  <si>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</si>
  <si>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</si>
  <si>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</si>
  <si>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</si>
  <si>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</si>
  <si>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</si>
  <si>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</si>
  <si>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</si>
  <si>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</si>
  <si>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</si>
  <si>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</si>
  <si>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</si>
  <si>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</si>
  <si>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</si>
  <si>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</si>
  <si>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</si>
  <si>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</si>
  <si>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</si>
  <si>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</si>
  <si>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</si>
  <si>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</si>
  <si>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</si>
  <si>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</si>
  <si>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</si>
  <si>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</si>
  <si>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</si>
  <si>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</si>
  <si>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</si>
  <si>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</si>
  <si>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</si>
  <si>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</si>
  <si>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</si>
  <si>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</si>
  <si>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</si>
  <si>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</si>
  <si>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</si>
  <si>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</si>
  <si>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</si>
  <si>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</si>
  <si>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</si>
  <si>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</si>
  <si>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</si>
  <si>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</si>
  <si>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</si>
  <si>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</si>
  <si>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</si>
  <si>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</si>
  <si>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</si>
  <si>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</si>
  <si>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</si>
  <si>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</si>
  <si>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</si>
  <si>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</si>
  <si>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</si>
  <si>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</si>
  <si>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</si>
  <si>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</si>
  <si>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</si>
  <si>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</si>
  <si>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</si>
  <si>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</si>
  <si>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</si>
  <si>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</si>
  <si>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</si>
  <si>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</si>
  <si>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</si>
  <si>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</si>
  <si>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</si>
  <si>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</si>
  <si>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</si>
  <si>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</si>
  <si>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</si>
  <si>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</si>
  <si>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</si>
  <si>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</si>
  <si>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</si>
  <si>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</si>
  <si>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</si>
  <si>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</si>
  <si>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</si>
  <si>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</si>
  <si>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</si>
  <si>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</si>
  <si>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</si>
  <si>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</si>
  <si>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</si>
  <si>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</si>
  <si>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</si>
  <si>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</si>
  <si>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</si>
  <si>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</si>
  <si>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</si>
  <si>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</si>
  <si>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</si>
  <si>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</si>
  <si>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</si>
  <si>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</si>
  <si>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</si>
  <si>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</si>
  <si>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</si>
  <si>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</si>
  <si>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</si>
  <si>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</si>
  <si>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</si>
  <si>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</si>
  <si>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</si>
  <si>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</si>
  <si>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</si>
  <si>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</si>
  <si>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</si>
  <si>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</si>
  <si>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</si>
  <si>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</si>
  <si>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</si>
  <si>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</si>
  <si>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</si>
  <si>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</si>
  <si>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</si>
  <si>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</si>
  <si>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</si>
  <si>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</si>
  <si>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</si>
  <si>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</si>
  <si>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</si>
  <si>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</si>
  <si>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</si>
  <si>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</si>
  <si>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</si>
  <si>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</si>
  <si>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</si>
  <si>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</si>
  <si>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</si>
  <si>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</si>
  <si>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</si>
  <si>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</si>
  <si>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</si>
  <si>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</si>
  <si>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</si>
  <si>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</si>
  <si>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</si>
  <si>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</si>
  <si>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</si>
  <si>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</si>
  <si>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</si>
  <si>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</si>
  <si>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</si>
  <si>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</si>
  <si>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</si>
  <si>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</si>
  <si>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</si>
  <si>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</si>
  <si>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</si>
  <si>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</si>
  <si>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</si>
  <si>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</si>
  <si>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</si>
  <si>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</si>
  <si>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</si>
  <si>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</si>
  <si>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</si>
  <si>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</si>
  <si>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</si>
  <si>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</si>
  <si>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</si>
  <si>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</si>
  <si>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</si>
  <si>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</si>
  <si>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</si>
  <si>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</si>
  <si>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</si>
  <si>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</si>
  <si>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</si>
  <si>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</si>
  <si>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</si>
  <si>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</si>
  <si>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</si>
  <si>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</si>
  <si>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</si>
  <si>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</si>
  <si>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</si>
  <si>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</si>
  <si>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</si>
  <si>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</si>
  <si>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</si>
  <si>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</si>
  <si>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</si>
  <si>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</si>
  <si>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</si>
  <si>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</si>
  <si>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</si>
  <si>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</si>
  <si>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</si>
  <si>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</si>
  <si>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</si>
  <si>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</si>
  <si>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</si>
  <si>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</si>
  <si>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</si>
  <si>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</si>
  <si>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</si>
  <si>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</si>
  <si>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</si>
  <si>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</si>
  <si>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</si>
  <si>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</si>
  <si>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</si>
  <si>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</si>
  <si>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</si>
  <si>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</si>
  <si>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</si>
  <si>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</si>
  <si>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Leshan Radio Company, Ltd.(LRC)</t>
    <phoneticPr fontId="84" type="noConversion"/>
  </si>
  <si>
    <t>287 West People Road, Leshan, Sichuan P.R., China</t>
    <phoneticPr fontId="84" type="noConversion"/>
  </si>
  <si>
    <t>Xie Juan</t>
    <phoneticPr fontId="84" type="noConversion"/>
  </si>
  <si>
    <t>qacs@lrc.cn</t>
    <phoneticPr fontId="84" type="noConversion"/>
  </si>
  <si>
    <t xml:space="preserve">86-0833-2150321 </t>
    <phoneticPr fontId="84" type="noConversion"/>
  </si>
  <si>
    <t>Chen Peng</t>
    <phoneticPr fontId="84" type="noConversion"/>
  </si>
  <si>
    <t>QA-Manager</t>
    <phoneticPr fontId="84" type="noConversion"/>
  </si>
  <si>
    <t xml:space="preserve"> 86-0833-2150321 </t>
    <phoneticPr fontId="84" type="noConversion"/>
  </si>
  <si>
    <t>Sign the Declaration  of Metal Conflict-Free  agreement with our suppliers</t>
    <phoneticPr fontId="84" type="noConversion"/>
  </si>
  <si>
    <t>RBA Manual</t>
    <phoneticPr fontId="84" type="noConversion"/>
  </si>
  <si>
    <t>All Product</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</si>
</sst>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6">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7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49" fontId="18" fillId="45" borderId="33" xfId="0" applyNumberFormat="1"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8" fillId="45" borderId="56" xfId="829" applyNumberFormat="1" applyFill="1" applyBorder="1" applyAlignment="1" applyProtection="1">
      <alignment horizontal="left" vertical="center" wrapText="1"/>
      <protection locked="0"/>
    </xf>
    <xf numFmtId="0" fontId="76" fillId="45" borderId="56" xfId="498" applyFont="1" applyFill="1" applyBorder="1" applyAlignment="1" applyProtection="1">
      <alignment horizontal="left" vertical="center" wrapText="1"/>
      <protection locked="0"/>
    </xf>
  </cellXfs>
  <cellStyles count="830">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着色 1" xfId="688" builtinId="30" customBuiltin="1"/>
    <cellStyle name="20% - 着色 2" xfId="692" builtinId="34" customBuiltin="1"/>
    <cellStyle name="20% - 着色 3" xfId="696" builtinId="38" customBuiltin="1"/>
    <cellStyle name="20% - 着色 4" xfId="700" builtinId="42" customBuiltin="1"/>
    <cellStyle name="20% - 着色 5" xfId="704" builtinId="46" customBuiltin="1"/>
    <cellStyle name="20% - 着色 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着色 1" xfId="689" builtinId="31" customBuiltin="1"/>
    <cellStyle name="40% - 着色 2" xfId="693" builtinId="35" customBuiltin="1"/>
    <cellStyle name="40% - 着色 3" xfId="697" builtinId="39" customBuiltin="1"/>
    <cellStyle name="40% - 着色 4" xfId="701" builtinId="43" customBuiltin="1"/>
    <cellStyle name="40% - 着色 5" xfId="705" builtinId="47" customBuiltin="1"/>
    <cellStyle name="40% - 着色 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着色 1" xfId="690" builtinId="32" customBuiltin="1"/>
    <cellStyle name="60% - 着色 2" xfId="694" builtinId="36" customBuiltin="1"/>
    <cellStyle name="60% - 着色 3" xfId="698" builtinId="40" customBuiltin="1"/>
    <cellStyle name="60% - 着色 4" xfId="702" builtinId="44" customBuiltin="1"/>
    <cellStyle name="60% - 着色 5" xfId="706" builtinId="48" customBuiltin="1"/>
    <cellStyle name="60% - 着色 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标题" xfId="671" builtinId="15" customBuiltin="1"/>
    <cellStyle name="标题 1" xfId="672" builtinId="16" customBuiltin="1"/>
    <cellStyle name="标题 2" xfId="673" builtinId="17" customBuiltin="1"/>
    <cellStyle name="标题 3" xfId="674" builtinId="18" customBuiltin="1"/>
    <cellStyle name="标题 4" xfId="675" builtinId="19" customBuiltin="1"/>
    <cellStyle name="標準 2" xfId="594"/>
    <cellStyle name="標準 2 2" xfId="595"/>
    <cellStyle name="標準 2 3" xfId="596"/>
    <cellStyle name="差" xfId="677" builtinId="27" customBuiltin="1"/>
    <cellStyle name="常规" xfId="0" builtinId="0"/>
    <cellStyle name="超链接" xfId="829" builtinId="8"/>
    <cellStyle name="好" xfId="676" builtinId="26" customBuiltin="1"/>
    <cellStyle name="汇总" xfId="686" builtinId="25" customBuiltin="1"/>
    <cellStyle name="计算" xfId="681" builtinId="22" customBuiltin="1"/>
    <cellStyle name="检查单元格" xfId="683" builtinId="23" customBuiltin="1"/>
    <cellStyle name="解释性文本" xfId="685" builtinId="53" customBuiltin="1"/>
    <cellStyle name="警告文本" xfId="684" builtinId="11" customBuiltin="1"/>
    <cellStyle name="链接单元格" xfId="682" builtinId="24" customBuiltin="1"/>
    <cellStyle name="适中" xfId="678" builtinId="28" customBuiltin="1"/>
    <cellStyle name="输出" xfId="680" builtinId="21" customBuiltin="1"/>
    <cellStyle name="输入" xfId="679" builtinId="20" customBuiltin="1"/>
    <cellStyle name="一般 7" xfId="593"/>
    <cellStyle name="着色 1" xfId="687" builtinId="29" customBuiltin="1"/>
    <cellStyle name="着色 2" xfId="691" builtinId="33" customBuiltin="1"/>
    <cellStyle name="着色 3" xfId="695" builtinId="37" customBuiltin="1"/>
    <cellStyle name="着色 4" xfId="699" builtinId="41" customBuiltin="1"/>
    <cellStyle name="着色 5" xfId="703" builtinId="45" customBuiltin="1"/>
    <cellStyle name="着色 6" xfId="707" builtinId="49" customBuiltin="1"/>
    <cellStyle name="표준 2" xfId="592"/>
  </cellStyles>
  <dxfs count="9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qacs@lrc.cn" TargetMode="External"/><Relationship Id="rId1" Type="http://schemas.openxmlformats.org/officeDocument/2006/relationships/hyperlink" Target="mailto:qacs@lrc.cn"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topLeftCell="A22"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7"/>
      <c r="B2" s="2" t="s">
        <v>1</v>
      </c>
      <c r="C2" s="3"/>
      <c r="D2" s="147"/>
      <c r="E2" s="3"/>
      <c r="F2" s="3"/>
      <c r="G2" s="25"/>
    </row>
    <row r="3" spans="1:7">
      <c r="A3" s="317"/>
      <c r="B3" s="3" t="s">
        <v>2</v>
      </c>
      <c r="C3" s="2"/>
      <c r="D3" s="148"/>
      <c r="E3" s="3"/>
      <c r="F3" s="2"/>
      <c r="G3" s="25"/>
    </row>
    <row r="4" spans="1:7" ht="15">
      <c r="A4" s="317"/>
      <c r="B4" s="184" t="s">
        <v>3</v>
      </c>
      <c r="C4" s="185"/>
      <c r="D4" s="186"/>
      <c r="E4" s="3"/>
      <c r="F4" s="185"/>
      <c r="G4" s="25"/>
    </row>
    <row r="5" spans="1:7">
      <c r="A5" s="317"/>
      <c r="B5" s="190" t="s">
        <v>4</v>
      </c>
      <c r="C5" s="187"/>
      <c r="D5" s="188"/>
      <c r="E5" s="3"/>
      <c r="F5" s="187"/>
      <c r="G5" s="25"/>
    </row>
    <row r="6" spans="1:7">
      <c r="A6" s="317"/>
      <c r="B6" s="3"/>
      <c r="C6" s="3"/>
      <c r="D6" s="147"/>
      <c r="E6" s="3"/>
      <c r="F6" s="3"/>
      <c r="G6" s="25"/>
    </row>
    <row r="7" spans="1:7">
      <c r="A7" s="317"/>
      <c r="B7" s="3"/>
      <c r="C7" s="3"/>
      <c r="D7" s="147"/>
      <c r="E7" s="3"/>
      <c r="F7" s="3"/>
      <c r="G7" s="25"/>
    </row>
    <row r="8" spans="1:7">
      <c r="A8" s="317"/>
      <c r="B8" s="3"/>
      <c r="C8" s="3"/>
      <c r="D8" s="147"/>
      <c r="E8" s="3"/>
      <c r="F8" s="3"/>
      <c r="G8" s="25"/>
    </row>
    <row r="9" spans="1:7" ht="20.100000000000001" customHeight="1">
      <c r="A9" s="317"/>
      <c r="B9" s="320" t="s">
        <v>5</v>
      </c>
      <c r="C9" s="320"/>
      <c r="D9" s="320"/>
      <c r="E9" s="320"/>
      <c r="F9" s="320"/>
      <c r="G9" s="25"/>
    </row>
    <row r="10" spans="1:7" ht="27" customHeight="1">
      <c r="A10" s="317"/>
      <c r="B10" s="321" t="s">
        <v>6</v>
      </c>
      <c r="C10" s="321"/>
      <c r="D10" s="321"/>
      <c r="E10" s="321"/>
      <c r="F10" s="321"/>
      <c r="G10" s="25"/>
    </row>
    <row r="11" spans="1:7" ht="82.5" customHeight="1">
      <c r="A11" s="317"/>
      <c r="B11" s="322"/>
      <c r="C11" s="322"/>
      <c r="D11" s="322"/>
      <c r="E11" s="322"/>
      <c r="F11" s="322"/>
      <c r="G11" s="25"/>
    </row>
    <row r="12" spans="1:7" ht="22.5">
      <c r="A12" s="317"/>
      <c r="B12" s="174" t="s">
        <v>7</v>
      </c>
      <c r="C12" s="175" t="s">
        <v>8</v>
      </c>
      <c r="D12" s="176" t="s">
        <v>9</v>
      </c>
      <c r="E12" s="175" t="s">
        <v>10</v>
      </c>
      <c r="F12" s="175" t="s">
        <v>11</v>
      </c>
      <c r="G12" s="25"/>
    </row>
    <row r="13" spans="1:7" ht="67.5">
      <c r="A13" s="317"/>
      <c r="B13" s="308">
        <v>1</v>
      </c>
      <c r="C13" s="227" t="s">
        <v>12</v>
      </c>
      <c r="D13" s="228">
        <v>44489</v>
      </c>
      <c r="E13" s="227" t="s">
        <v>12669</v>
      </c>
      <c r="F13" s="229" t="s">
        <v>12701</v>
      </c>
      <c r="G13" s="25"/>
    </row>
    <row r="14" spans="1:7" ht="67.5">
      <c r="A14" s="317"/>
      <c r="B14" s="226">
        <v>1.01</v>
      </c>
      <c r="C14" s="227" t="s">
        <v>12</v>
      </c>
      <c r="D14" s="228">
        <v>44523</v>
      </c>
      <c r="E14" s="227" t="s">
        <v>12670</v>
      </c>
      <c r="F14" s="229" t="s">
        <v>12701</v>
      </c>
      <c r="G14" s="25"/>
    </row>
    <row r="15" spans="1:7" ht="67.5">
      <c r="A15" s="317"/>
      <c r="B15" s="226">
        <v>1.02</v>
      </c>
      <c r="C15" s="227" t="s">
        <v>12</v>
      </c>
      <c r="D15" s="228">
        <v>44553</v>
      </c>
      <c r="E15" s="227" t="s">
        <v>12671</v>
      </c>
      <c r="F15" s="229" t="s">
        <v>12701</v>
      </c>
      <c r="G15" s="25"/>
    </row>
    <row r="16" spans="1:7" ht="90">
      <c r="A16" s="317"/>
      <c r="B16" s="226">
        <v>1.1000000000000001</v>
      </c>
      <c r="C16" s="227" t="s">
        <v>12</v>
      </c>
      <c r="D16" s="228">
        <v>44848</v>
      </c>
      <c r="E16" s="227" t="s">
        <v>12695</v>
      </c>
      <c r="F16" s="229" t="s">
        <v>12702</v>
      </c>
      <c r="G16" s="25"/>
    </row>
    <row r="17" spans="1:7" ht="56.25">
      <c r="A17" s="317"/>
      <c r="B17" s="226">
        <v>1.1100000000000001</v>
      </c>
      <c r="C17" s="227" t="s">
        <v>12</v>
      </c>
      <c r="D17" s="228">
        <v>44869</v>
      </c>
      <c r="E17" s="227" t="s">
        <v>12696</v>
      </c>
      <c r="F17" s="229" t="s">
        <v>12702</v>
      </c>
      <c r="G17" s="25"/>
    </row>
    <row r="18" spans="1:7" ht="56.25">
      <c r="A18" s="317"/>
      <c r="B18" s="226">
        <v>1.2</v>
      </c>
      <c r="C18" s="227" t="s">
        <v>12</v>
      </c>
      <c r="D18" s="228">
        <v>45058</v>
      </c>
      <c r="E18" s="227" t="s">
        <v>12749</v>
      </c>
      <c r="F18" s="229" t="s">
        <v>12703</v>
      </c>
      <c r="G18" s="25"/>
    </row>
    <row r="19" spans="1:7" ht="56.25">
      <c r="A19" s="317"/>
      <c r="B19" s="226">
        <v>1.3</v>
      </c>
      <c r="C19" s="227" t="s">
        <v>12</v>
      </c>
      <c r="D19" s="228">
        <v>45408</v>
      </c>
      <c r="E19" s="309" t="s">
        <v>19199</v>
      </c>
      <c r="F19" s="229" t="s">
        <v>12750</v>
      </c>
      <c r="G19" s="25"/>
    </row>
    <row r="20" spans="1:7" ht="13.5" thickBot="1">
      <c r="A20" s="318"/>
      <c r="B20" s="319" t="str">
        <f ca="1">OFFSET(L!$C$1,MATCH("General"&amp;"Cpy",L!$A:$A,0)-1,SL,,)</f>
        <v>© 2024 Responsible Minerals Initiative. All rights reserved.</v>
      </c>
      <c r="C20" s="319"/>
      <c r="D20" s="319"/>
      <c r="E20" s="319"/>
      <c r="F20" s="319"/>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3"/>
      <c r="B1" s="324"/>
      <c r="C1" s="324"/>
      <c r="D1" s="325"/>
    </row>
    <row r="2" spans="1:8" ht="15">
      <c r="A2" s="177"/>
      <c r="B2" s="178" t="str">
        <f ca="1">OFFSET(L!$C$1,MATCH("Definitions"&amp;ADDRESS(ROW(),COLUMN(),4),L!$A:$A,0)-1,SL,,)</f>
        <v>ITEM</v>
      </c>
      <c r="C2" s="178" t="str">
        <f ca="1">OFFSET(L!$C$1,MATCH("Definitions"&amp;ADDRESS(ROW(),COLUMN(),4),L!$A:$A,0)-1,SL,,)</f>
        <v>DEFINITION</v>
      </c>
      <c r="D2" s="327"/>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7"/>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7"/>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7"/>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7"/>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7"/>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7"/>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7"/>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7"/>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7"/>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7"/>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7"/>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7"/>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7"/>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7"/>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7"/>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7"/>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7"/>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7"/>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7"/>
      <c r="E21" s="180"/>
    </row>
    <row r="22" spans="1:5" ht="15">
      <c r="A22" s="177"/>
      <c r="B22" s="326" t="str">
        <f ca="1">OFFSET(L!$C$1,MATCH("General"&amp;"Cpy",L!$A:$A,0)-1,SL,,)</f>
        <v>© 2024 Responsible Minerals Initiative. All rights reserved.</v>
      </c>
      <c r="C22" s="326"/>
      <c r="D22" s="327"/>
      <c r="E22" s="180"/>
    </row>
    <row r="23" spans="1:5" ht="13.5" thickBot="1">
      <c r="A23" s="181"/>
      <c r="B23" s="182"/>
      <c r="C23" s="182"/>
      <c r="D23" s="328"/>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topLeftCell="A10" zoomScaleNormal="100" workbookViewId="0">
      <selection activeCell="D10" sqref="D10:J10"/>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19203</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19204</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4" t="s">
        <v>19205</v>
      </c>
      <c r="E16" s="354"/>
      <c r="F16" s="354"/>
      <c r="G16" s="354"/>
      <c r="H16" s="354"/>
      <c r="I16" s="354"/>
      <c r="J16" s="355"/>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19206</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19207</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19208</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4" t="s">
        <v>19205</v>
      </c>
      <c r="E20" s="354"/>
      <c r="F20" s="354"/>
      <c r="G20" s="354"/>
      <c r="H20" s="354"/>
      <c r="I20" s="354"/>
      <c r="J20" s="355"/>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t="s">
        <v>19209</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45411</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9" t="s">
        <v>22</v>
      </c>
      <c r="E26" s="330"/>
      <c r="F26" s="9"/>
      <c r="G26" s="331"/>
      <c r="H26" s="332"/>
      <c r="I26" s="332"/>
      <c r="J26" s="333"/>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9" t="s">
        <v>22</v>
      </c>
      <c r="E27" s="330"/>
      <c r="F27" s="9"/>
      <c r="G27" s="331"/>
      <c r="H27" s="332"/>
      <c r="I27" s="332"/>
      <c r="J27" s="333"/>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8" t="s">
        <v>22</v>
      </c>
      <c r="E28" s="339"/>
      <c r="F28" s="9"/>
      <c r="G28" s="331"/>
      <c r="H28" s="332"/>
      <c r="I28" s="332"/>
      <c r="J28" s="333"/>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1"/>
      <c r="H29" s="332"/>
      <c r="I29" s="332"/>
      <c r="J29" s="333"/>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9"/>
      <c r="E32" s="330"/>
      <c r="F32" s="9"/>
      <c r="G32" s="331"/>
      <c r="H32" s="332"/>
      <c r="I32" s="332"/>
      <c r="J32" s="333"/>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9"/>
      <c r="E33" s="330"/>
      <c r="F33" s="9"/>
      <c r="G33" s="331"/>
      <c r="H33" s="332"/>
      <c r="I33" s="332"/>
      <c r="J33" s="333"/>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8" t="s">
        <v>22</v>
      </c>
      <c r="E34" s="339"/>
      <c r="F34" s="9"/>
      <c r="G34" s="331"/>
      <c r="H34" s="332"/>
      <c r="I34" s="332"/>
      <c r="J34" s="333"/>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8" t="s">
        <v>22</v>
      </c>
      <c r="E35" s="339"/>
      <c r="F35" s="9"/>
      <c r="G35" s="331"/>
      <c r="H35" s="332"/>
      <c r="I35" s="332"/>
      <c r="J35" s="333"/>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9"/>
      <c r="E38" s="330"/>
      <c r="F38" s="41"/>
      <c r="G38" s="331"/>
      <c r="H38" s="332"/>
      <c r="I38" s="332"/>
      <c r="J38" s="333"/>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9"/>
      <c r="E39" s="330"/>
      <c r="F39" s="41"/>
      <c r="G39" s="331"/>
      <c r="H39" s="332"/>
      <c r="I39" s="332"/>
      <c r="J39" s="333"/>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9"/>
      <c r="E40" s="330"/>
      <c r="F40" s="41"/>
      <c r="G40" s="331"/>
      <c r="H40" s="332"/>
      <c r="I40" s="332"/>
      <c r="J40" s="333"/>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9"/>
      <c r="E41" s="330"/>
      <c r="F41" s="41"/>
      <c r="G41" s="331"/>
      <c r="H41" s="332"/>
      <c r="I41" s="332"/>
      <c r="J41" s="333"/>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9"/>
      <c r="E44" s="330"/>
      <c r="F44" s="41"/>
      <c r="G44" s="331"/>
      <c r="H44" s="332"/>
      <c r="I44" s="332"/>
      <c r="J44" s="333"/>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9"/>
      <c r="E45" s="330"/>
      <c r="F45" s="41"/>
      <c r="G45" s="331"/>
      <c r="H45" s="332"/>
      <c r="I45" s="332"/>
      <c r="J45" s="333"/>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8"/>
      <c r="E46" s="339"/>
      <c r="F46" s="41"/>
      <c r="G46" s="331"/>
      <c r="H46" s="332"/>
      <c r="I46" s="332"/>
      <c r="J46" s="333"/>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8"/>
      <c r="E47" s="339"/>
      <c r="F47" s="41"/>
      <c r="G47" s="331"/>
      <c r="H47" s="332"/>
      <c r="I47" s="332"/>
      <c r="J47" s="333"/>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c r="E50" s="391"/>
      <c r="F50" s="41"/>
      <c r="G50" s="331"/>
      <c r="H50" s="332"/>
      <c r="I50" s="332"/>
      <c r="J50" s="333"/>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c r="E51" s="391"/>
      <c r="F51" s="41"/>
      <c r="G51" s="331"/>
      <c r="H51" s="332"/>
      <c r="I51" s="332"/>
      <c r="J51" s="333"/>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1"/>
      <c r="H52" s="332"/>
      <c r="I52" s="332"/>
      <c r="J52" s="333"/>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1"/>
      <c r="H53" s="332"/>
      <c r="I53" s="332"/>
      <c r="J53" s="333"/>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c r="E56" s="349"/>
      <c r="F56" s="41"/>
      <c r="G56" s="331"/>
      <c r="H56" s="332"/>
      <c r="I56" s="332"/>
      <c r="J56" s="333"/>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9"/>
      <c r="E57" s="330"/>
      <c r="F57" s="41"/>
      <c r="G57" s="331"/>
      <c r="H57" s="332"/>
      <c r="I57" s="332"/>
      <c r="J57" s="333"/>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8"/>
      <c r="E58" s="339"/>
      <c r="F58" s="41"/>
      <c r="G58" s="331"/>
      <c r="H58" s="332"/>
      <c r="I58" s="332"/>
      <c r="J58" s="333"/>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8"/>
      <c r="E59" s="339"/>
      <c r="F59" s="41"/>
      <c r="G59" s="331"/>
      <c r="H59" s="332"/>
      <c r="I59" s="332"/>
      <c r="J59" s="333"/>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9"/>
      <c r="E62" s="330"/>
      <c r="F62" s="42"/>
      <c r="G62" s="331"/>
      <c r="H62" s="332"/>
      <c r="I62" s="332"/>
      <c r="J62" s="333"/>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9"/>
      <c r="E63" s="330"/>
      <c r="F63" s="42"/>
      <c r="G63" s="331"/>
      <c r="H63" s="332"/>
      <c r="I63" s="332"/>
      <c r="J63" s="333"/>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8"/>
      <c r="E64" s="339"/>
      <c r="F64" s="42"/>
      <c r="G64" s="331"/>
      <c r="H64" s="332"/>
      <c r="I64" s="332"/>
      <c r="J64" s="333"/>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8"/>
      <c r="E65" s="339"/>
      <c r="F65" s="44"/>
      <c r="G65" s="331"/>
      <c r="H65" s="332"/>
      <c r="I65" s="332"/>
      <c r="J65" s="333"/>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40" t="str">
        <f ca="1">OFFSET(L!$C$1,MATCH("Declaration"&amp;ADDRESS(ROW(),COLUMN(),4),L!$A:$A,0)-1,SL,,)</f>
        <v>Answer the Following Questions at a Company Level</v>
      </c>
      <c r="C67" s="340"/>
      <c r="D67" s="340"/>
      <c r="E67" s="340"/>
      <c r="F67" s="340"/>
      <c r="G67" s="340"/>
      <c r="H67" s="340"/>
      <c r="I67" s="340"/>
      <c r="J67" s="340"/>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9" t="s">
        <v>25</v>
      </c>
      <c r="E69" s="330"/>
      <c r="F69" s="51"/>
      <c r="G69" s="331" t="s">
        <v>19210</v>
      </c>
      <c r="H69" s="332"/>
      <c r="I69" s="332"/>
      <c r="J69" s="333"/>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3"/>
      <c r="H70" s="343"/>
      <c r="I70" s="343"/>
      <c r="J70" s="343"/>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9" t="s">
        <v>22</v>
      </c>
      <c r="E71" s="330"/>
      <c r="F71" s="51"/>
      <c r="G71" s="405" t="s">
        <v>19211</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7"/>
      <c r="E73" s="337"/>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9" t="s">
        <v>25</v>
      </c>
      <c r="E74" s="330"/>
      <c r="F74" s="9"/>
      <c r="G74" s="331"/>
      <c r="H74" s="332"/>
      <c r="I74" s="332"/>
      <c r="J74" s="333"/>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9" t="s">
        <v>25</v>
      </c>
      <c r="E75" s="330"/>
      <c r="F75" s="9"/>
      <c r="G75" s="331"/>
      <c r="H75" s="332"/>
      <c r="I75" s="332"/>
      <c r="J75" s="333"/>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9" t="s">
        <v>25</v>
      </c>
      <c r="E77" s="330"/>
      <c r="F77" s="51"/>
      <c r="G77" s="405" t="s">
        <v>19211</v>
      </c>
      <c r="H77" s="345"/>
      <c r="I77" s="345"/>
      <c r="J77" s="346"/>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1" t="s">
        <v>34</v>
      </c>
      <c r="E79" s="342"/>
      <c r="F79" s="51"/>
      <c r="G79" s="331"/>
      <c r="H79" s="332"/>
      <c r="I79" s="332"/>
      <c r="J79" s="333"/>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3"/>
      <c r="H80" s="343"/>
      <c r="I80" s="343"/>
      <c r="J80" s="343"/>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9" t="s">
        <v>25</v>
      </c>
      <c r="E81" s="330"/>
      <c r="F81" s="51"/>
      <c r="G81" s="331"/>
      <c r="H81" s="332"/>
      <c r="I81" s="332"/>
      <c r="J81" s="333"/>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4"/>
      <c r="H82" s="344"/>
      <c r="I82" s="344"/>
      <c r="J82" s="344"/>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9" t="s">
        <v>25</v>
      </c>
      <c r="E83" s="330"/>
      <c r="F83" s="51"/>
      <c r="G83" s="331"/>
      <c r="H83" s="332"/>
      <c r="I83" s="332"/>
      <c r="J83" s="333"/>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6" t="str">
        <f>IF(OR($D$8="",$I$3=""),"","Click here to check required fields completion")</f>
        <v/>
      </c>
      <c r="C84" s="336"/>
      <c r="D84" s="336"/>
      <c r="E84" s="336"/>
      <c r="F84" s="336"/>
      <c r="G84" s="336"/>
      <c r="H84" s="336"/>
      <c r="I84" s="336"/>
      <c r="J84" s="336"/>
      <c r="K84" s="30"/>
      <c r="L84" s="103"/>
      <c r="P84" s="3"/>
      <c r="Q84" s="3"/>
      <c r="R84" s="3"/>
      <c r="S84" s="3"/>
      <c r="T84" s="3"/>
      <c r="U84" s="3"/>
      <c r="V84" s="3"/>
      <c r="W84" s="3"/>
      <c r="X84" s="3"/>
      <c r="Y84" s="3">
        <v>86</v>
      </c>
      <c r="Z84" s="3"/>
      <c r="AA84" s="3"/>
      <c r="AB84" s="3"/>
      <c r="AC84" s="3"/>
      <c r="AD84" s="3"/>
      <c r="AE84" s="3"/>
      <c r="AF84" s="3"/>
      <c r="AG84" s="3"/>
      <c r="AH84" s="3"/>
    </row>
    <row r="85" spans="1:34" ht="15.75" thickBot="1">
      <c r="A85" s="334" t="str">
        <f ca="1">OFFSET(L!$C$1,MATCH("General"&amp;"Cpy",L!$A:$A,0)-1,SL,,)</f>
        <v>© 2024 Responsible Minerals Initiative. All rights reserved.</v>
      </c>
      <c r="B85" s="335"/>
      <c r="C85" s="335"/>
      <c r="D85" s="335"/>
      <c r="E85" s="335"/>
      <c r="F85" s="335"/>
      <c r="G85" s="335"/>
      <c r="H85" s="335"/>
      <c r="I85" s="335"/>
      <c r="J85" s="33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88" priority="30">
      <formula>IF($D$28="No",TRUE)</formula>
    </cfRule>
  </conditionalFormatting>
  <conditionalFormatting sqref="D29 D41 D47 D53 D59 D65">
    <cfRule type="expression" dxfId="87" priority="29">
      <formula>IF($D$29="No",TRUE)</formula>
    </cfRule>
  </conditionalFormatting>
  <conditionalFormatting sqref="D34">
    <cfRule type="expression" dxfId="86" priority="21">
      <formula>IF($D$28="No",TRUE)</formula>
    </cfRule>
  </conditionalFormatting>
  <conditionalFormatting sqref="D35">
    <cfRule type="expression" dxfId="85" priority="20">
      <formula>IF($D$29="No",TRUE)</formula>
    </cfRule>
  </conditionalFormatting>
  <conditionalFormatting sqref="D40 D46 D52 D58 D64">
    <cfRule type="expression" dxfId="84" priority="159" stopIfTrue="1">
      <formula>IF(AND(OR($D$28="Yes",$D$28=""),D40=""),1,0)</formula>
    </cfRule>
  </conditionalFormatting>
  <conditionalFormatting sqref="D22:E22">
    <cfRule type="expression" dxfId="83" priority="156" stopIfTrue="1">
      <formula>IF($D$22="",TRUE)</formula>
    </cfRule>
  </conditionalFormatting>
  <conditionalFormatting sqref="D32:E32">
    <cfRule type="expression" dxfId="80" priority="19" stopIfTrue="1">
      <formula>IF(AND(OR($D$26="Yes",$D$26=""),$D$32=""),1,0)</formula>
    </cfRule>
    <cfRule type="expression" dxfId="79" priority="23" stopIfTrue="1">
      <formula>IF($P$26="",TRUE)</formula>
    </cfRule>
  </conditionalFormatting>
  <conditionalFormatting sqref="D33:E33">
    <cfRule type="expression" dxfId="78" priority="22" stopIfTrue="1">
      <formula>IF(AND(OR($D$27="Yes",$D$27=""),$D$33=""),1,0)</formula>
    </cfRule>
    <cfRule type="expression" dxfId="77" priority="24" stopIfTrue="1">
      <formula>IF($P$27="",TRUE)</formula>
    </cfRule>
  </conditionalFormatting>
  <conditionalFormatting sqref="D38:E38 D44:E44 D50:E50 D56:E56 D62:E62">
    <cfRule type="expression" dxfId="76" priority="50" stopIfTrue="1">
      <formula>IF(AND(OR($D$26="No",$D$26="Unknown",$D$26="Not applicable for this declaration",$D$32="No",$D$32="Unknown"),D38=""),1,0)</formula>
    </cfRule>
    <cfRule type="expression" dxfId="75" priority="51" stopIfTrue="1">
      <formula>IF(AND(OR($D$26="Yes",$D$26=""),D38=""),1,0)</formula>
    </cfRule>
  </conditionalFormatting>
  <conditionalFormatting sqref="D39:E39 D45:E45 D51:E51 D57:E57 D63:E63">
    <cfRule type="expression" dxfId="74" priority="157" stopIfTrue="1">
      <formula>IF(AND(OR($D$27="No",$D$27="Unknown",$D$27="Not applicable for this declaration",$D$33="No",$D$33="Unknown"),D39=""),1,0)</formula>
    </cfRule>
    <cfRule type="expression" dxfId="73" priority="158" stopIfTrue="1">
      <formula>IF(AND(OR($D$27="Yes",$D$27=""),D39=""),1,0)</formula>
    </cfRule>
  </conditionalFormatting>
  <conditionalFormatting sqref="D40:E40 D46:E46 D52:E52 D58:E58 D64:E64">
    <cfRule type="expression" dxfId="72" priority="46" stopIfTrue="1">
      <formula>$P$28=""</formula>
    </cfRule>
  </conditionalFormatting>
  <conditionalFormatting sqref="D41:E41 D47:E47 D53:E53 D59:E59 D65:E65">
    <cfRule type="expression" dxfId="71" priority="161" stopIfTrue="1">
      <formula>$P$29=""</formula>
    </cfRule>
    <cfRule type="expression" dxfId="70" priority="162" stopIfTrue="1">
      <formula>IF(AND(OR($D$29="Yes",$D$29=""),D41=""),1,0)</formula>
    </cfRule>
  </conditionalFormatting>
  <conditionalFormatting sqref="D69:E69 D71:E71 D77:E77 D79:E79 D81:E81 D83:E83">
    <cfRule type="expression" dxfId="69" priority="13" stopIfTrue="1">
      <formula>AND(OR($D$26="No",$D$26="Unknown",$D$26="Not applicable for this declaration"),OR($D$27="No",$D$27="Unknown",$D$27="Not applicable for this declaration"))</formula>
    </cfRule>
    <cfRule type="expression" dxfId="68" priority="14" stopIfTrue="1">
      <formula>IF(D69="",TRUE)</formula>
    </cfRule>
  </conditionalFormatting>
  <conditionalFormatting sqref="D74:E74">
    <cfRule type="expression" dxfId="67" priority="12" stopIfTrue="1">
      <formula>IF(AND(OR($D$26="No",$D$26="Unknown",$D$26="Not applicable for this declaration",$D$32="No",$D$32="Unknown"),D74=""),1,0)</formula>
    </cfRule>
    <cfRule type="expression" dxfId="66" priority="16" stopIfTrue="1">
      <formula>IF(AND(OR($D$26="Yes",$D$26=""),D74=""),1,0)</formula>
    </cfRule>
  </conditionalFormatting>
  <conditionalFormatting sqref="D75:E75">
    <cfRule type="expression" dxfId="65" priority="18" stopIfTrue="1">
      <formula>IF(AND(OR($D$27="Yes",$D$27=""),D75=""),1,0)</formula>
    </cfRule>
    <cfRule type="expression" dxfId="64" priority="11" stopIfTrue="1">
      <formula>IF(AND(OR($D$27="No",$D$27="Unknown",$D$27="Not applicable for this declaration",$D$33="No",$D$33="Unknown"),D75=""),1,0)</formula>
    </cfRule>
  </conditionalFormatting>
  <conditionalFormatting sqref="D9:G9">
    <cfRule type="expression" dxfId="63" priority="149" stopIfTrue="1">
      <formula>IF($D$9="",TRUE)</formula>
    </cfRule>
  </conditionalFormatting>
  <conditionalFormatting sqref="D10:J10">
    <cfRule type="expression" dxfId="61" priority="53" stopIfTrue="1">
      <formula>IF($D$9=$Q$9,TRUE)</formula>
    </cfRule>
    <cfRule type="expression" dxfId="60" priority="163" stopIfTrue="1">
      <formula>IF(AND($D$10="",$D$9=$R$9),TRUE)</formula>
    </cfRule>
  </conditionalFormatting>
  <conditionalFormatting sqref="G79:J79">
    <cfRule type="expression" dxfId="55" priority="44" stopIfTrue="1">
      <formula>IF(AND($D$79="Yes, using other format (describe)",$G$79=""),TRUE)</formula>
    </cfRule>
  </conditionalFormatting>
  <conditionalFormatting sqref="G81:J81">
    <cfRule type="expression" dxfId="54" priority="25">
      <formula>IF(AND($D$81="Yes, using other format (describe)",$G$81=""),TRUE)</formula>
    </cfRule>
  </conditionalFormatting>
  <conditionalFormatting sqref="D8:J8">
    <cfRule type="expression" dxfId="9" priority="10" stopIfTrue="1">
      <formula>IF($D$8="",TRUE)</formula>
    </cfRule>
  </conditionalFormatting>
  <conditionalFormatting sqref="D15:J15">
    <cfRule type="expression" dxfId="8" priority="6" stopIfTrue="1">
      <formula>IF($D$15="",TRUE)</formula>
    </cfRule>
  </conditionalFormatting>
  <conditionalFormatting sqref="D16:J16">
    <cfRule type="expression" dxfId="7" priority="7" stopIfTrue="1">
      <formula>IF($D$16="",TRUE)</formula>
    </cfRule>
  </conditionalFormatting>
  <conditionalFormatting sqref="D17:J17">
    <cfRule type="expression" dxfId="6" priority="8" stopIfTrue="1">
      <formula>IF($D$17="",TRUE)</formula>
    </cfRule>
  </conditionalFormatting>
  <conditionalFormatting sqref="D18:J18">
    <cfRule type="expression" dxfId="5" priority="9" stopIfTrue="1">
      <formula>IF($D$18="",TRUE)</formula>
    </cfRule>
  </conditionalFormatting>
  <conditionalFormatting sqref="D20:J20">
    <cfRule type="expression" dxfId="4" priority="5" stopIfTrue="1">
      <formula>IF($D$20="",TRUE)</formula>
    </cfRule>
  </conditionalFormatting>
  <conditionalFormatting sqref="D26:E26">
    <cfRule type="expression" dxfId="3" priority="3" stopIfTrue="1">
      <formula>IF($D$26="",TRUE)</formula>
    </cfRule>
  </conditionalFormatting>
  <conditionalFormatting sqref="D27:E27">
    <cfRule type="expression" dxfId="2" priority="4" stopIfTrue="1">
      <formula>IF($D$27="",TRUE)</formula>
    </cfRule>
  </conditionalFormatting>
  <conditionalFormatting sqref="G71:J71">
    <cfRule type="expression" dxfId="1" priority="2">
      <formula>IF(AND($D$71="Yes",$G$71=""),TRUE)</formula>
    </cfRule>
  </conditionalFormatting>
  <conditionalFormatting sqref="G77:J77">
    <cfRule type="expression" dxfId="0" priority="1">
      <formula>IF(AND($D$71="Yes",$G$71=""),TRUE)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2" t="s">
        <v>42</v>
      </c>
      <c r="K2" s="393"/>
      <c r="L2" s="393"/>
      <c r="M2" s="393"/>
      <c r="N2" s="393"/>
      <c r="O2" s="393"/>
      <c r="P2" s="163"/>
      <c r="Q2" s="164"/>
      <c r="R2" s="165"/>
      <c r="S2" s="165"/>
      <c r="T2" s="165"/>
      <c r="AH2" s="131" t="s">
        <v>25</v>
      </c>
    </row>
    <row r="3" spans="1:34" s="17" customFormat="1" ht="249.6" customHeight="1">
      <c r="A3" s="204"/>
      <c r="B3" s="394"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4"/>
      <c r="D3" s="394"/>
      <c r="E3" s="394"/>
      <c r="F3" s="166"/>
      <c r="G3" s="395" t="str">
        <f ca="1">OFFSET(L!$C$1,MATCH("General"&amp;"Cpy",L!$A:$A,0)-1,SL,,)</f>
        <v>© 2024 Responsible Minerals Initiative. All rights reserved.</v>
      </c>
      <c r="H3" s="395"/>
      <c r="I3" s="396"/>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53" priority="2" stopIfTrue="1">
      <formula>IF(B5="",TRUE)</formula>
    </cfRule>
  </conditionalFormatting>
  <conditionalFormatting sqref="C5:C2500">
    <cfRule type="expression" dxfId="52" priority="9" stopIfTrue="1">
      <formula>IF(AND(B5&lt;&gt;"",C5=""),TRUE)</formula>
    </cfRule>
  </conditionalFormatting>
  <conditionalFormatting sqref="D5:D2500">
    <cfRule type="expression" dxfId="51" priority="11" stopIfTrue="1">
      <formula>IF(AND(D5="",$C5=$X$4),TRUE)</formula>
    </cfRule>
    <cfRule type="expression" dxfId="50" priority="12" stopIfTrue="1">
      <formula>IF(FIND("!",D5),TRUE)</formula>
    </cfRule>
  </conditionalFormatting>
  <conditionalFormatting sqref="E5:E2500">
    <cfRule type="expression" dxfId="49" priority="4" stopIfTrue="1">
      <formula>IF(FIND("!",E5),TRUE)</formula>
    </cfRule>
    <cfRule type="expression" dxfId="48" priority="5" stopIfTrue="1">
      <formula>IF(AND(E5="",$C5=$X$4),TRUE)</formula>
    </cfRule>
  </conditionalFormatting>
  <conditionalFormatting sqref="F5:F2500">
    <cfRule type="expression" dxfId="47" priority="6" stopIfTrue="1">
      <formula>IF(AND(LEN($A5)&gt;0,$A5&lt;&gt;$F5),TRUE,FALSE)</formula>
    </cfRule>
  </conditionalFormatting>
  <conditionalFormatting sqref="G5:G2500">
    <cfRule type="expression" dxfId="46" priority="7" stopIfTrue="1">
      <formula>IF(FIND("Enter smelter details",G5),TRUE)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7" t="str">
        <f ca="1">OFFSET(L!$C$1,MATCH("Checker"&amp;ADDRESS(ROW(),COLUMN(),4),L!$A:$A,0)-1,SL,,)</f>
        <v>To ensure all required fields have been populated before submitting to your customers review form for any line items highlighted in red</v>
      </c>
      <c r="B1" s="397"/>
      <c r="C1" s="397"/>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Leshan Radio Company, Ltd.(LRC)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Xie Juan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qacs@lrc.cn</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 xml:space="preserve">86-0833-2150321 </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Chen Peng</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qacs@lrc.cn</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 xml:space="preserve"> 86-0833-2150321 </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45411</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RBA Manual</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Yes</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0</v>
      </c>
      <c r="G59" s="63">
        <f>IF('Product List'!B6="",1,0)</f>
        <v>0</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41" priority="417" stopIfTrue="1">
      <formula>$F4=0</formula>
    </cfRule>
    <cfRule type="expression" dxfId="40" priority="418" stopIfTrue="1">
      <formula>$H4=0</formula>
    </cfRule>
    <cfRule type="expression" dxfId="39" priority="419" stopIfTrue="1">
      <formula>$H4=1</formula>
    </cfRule>
  </conditionalFormatting>
  <conditionalFormatting sqref="A5:A13">
    <cfRule type="expression" dxfId="38" priority="119" stopIfTrue="1">
      <formula>$F5=0</formula>
    </cfRule>
    <cfRule type="expression" dxfId="37" priority="120" stopIfTrue="1">
      <formula>AND($F5=1,$G5=0)</formula>
    </cfRule>
    <cfRule type="expression" dxfId="36" priority="121" stopIfTrue="1">
      <formula>AND($F5&lt;&gt;0,$G5&lt;&gt;0)</formula>
    </cfRule>
  </conditionalFormatting>
  <conditionalFormatting sqref="A20:A21">
    <cfRule type="expression" dxfId="35" priority="10" stopIfTrue="1">
      <formula>$F20=0</formula>
    </cfRule>
    <cfRule type="expression" dxfId="34" priority="11" stopIfTrue="1">
      <formula>$H20=0</formula>
    </cfRule>
    <cfRule type="expression" dxfId="33" priority="12" stopIfTrue="1">
      <formula>$H20=1</formula>
    </cfRule>
  </conditionalFormatting>
  <conditionalFormatting sqref="A48:A50 C50">
    <cfRule type="expression" dxfId="32" priority="15" stopIfTrue="1">
      <formula>$F48=0</formula>
    </cfRule>
    <cfRule type="expression" dxfId="31" priority="16" stopIfTrue="1">
      <formula>$H48=0</formula>
    </cfRule>
    <cfRule type="expression" dxfId="30" priority="17" stopIfTrue="1">
      <formula>$H48=1</formula>
    </cfRule>
  </conditionalFormatting>
  <conditionalFormatting sqref="A60:A61">
    <cfRule type="expression" dxfId="29" priority="3" stopIfTrue="1">
      <formula>OR(C60="Complete",C60="填写",C60="記入済",C60="완료",C60="Complétez",C60="Concluído",C60="Vollständig",C60="Completare",C60="Doldurun")</formula>
    </cfRule>
  </conditionalFormatting>
  <conditionalFormatting sqref="A64 C64">
    <cfRule type="expression" dxfId="28" priority="1" stopIfTrue="1">
      <formula>IF(AND($F$64=1,$G$64=0),TRUE,FALSE)</formula>
    </cfRule>
    <cfRule type="expression" dxfId="27" priority="81" stopIfTrue="1">
      <formula>IF(AND($F$64=1,$G$64=1),TRUE,FALSE)</formula>
    </cfRule>
  </conditionalFormatting>
  <conditionalFormatting sqref="B59">
    <cfRule type="expression" dxfId="26" priority="117" stopIfTrue="1">
      <formula>$F59=0</formula>
    </cfRule>
  </conditionalFormatting>
  <conditionalFormatting sqref="B60:B64">
    <cfRule type="expression" dxfId="25" priority="101" stopIfTrue="1">
      <formula>IF(F60=0,TRUE)</formula>
    </cfRule>
  </conditionalFormatting>
  <conditionalFormatting sqref="C20">
    <cfRule type="expression" dxfId="24" priority="14" stopIfTrue="1">
      <formula>OR($B15="No",$B15="Unknown",B$15="Not applicable for this declaration")</formula>
    </cfRule>
  </conditionalFormatting>
  <conditionalFormatting sqref="C20:C21">
    <cfRule type="expression" dxfId="23" priority="21" stopIfTrue="1">
      <formula>OR(C20="Complete",C20="填写", C20="記入済",C20="완료",C20="Complétez",C20="Concluído",C20="Vollständig",C20="Completare",C20="Doldurun")</formula>
    </cfRule>
  </conditionalFormatting>
  <conditionalFormatting sqref="C21">
    <cfRule type="expression" dxfId="22" priority="13" stopIfTrue="1">
      <formula>OR($B16="No",$B16="Unknown",B$16="Not applicable for this declaration")</formula>
    </cfRule>
  </conditionalFormatting>
  <conditionalFormatting sqref="C23 C28 C33 C38 C43 C48:C49 C52:C55 C57:C58 A60:A61 C60:C61">
    <cfRule type="expression" dxfId="21" priority="2" stopIfTrue="1">
      <formula>OR($B$15="No",$B$15="Unknown",$B$15="Not applicable for this declaration",$B$20="No",$B$20="Unknown",$B$20="Not applicable for this declaration")</formula>
    </cfRule>
  </conditionalFormatting>
  <conditionalFormatting sqref="C23:C24">
    <cfRule type="expression" dxfId="20" priority="65" stopIfTrue="1">
      <formula>OR(C23="Complete",C23="填写", C23="記入済",C23="완료",C23="Complétez",C23="Concluído",C23="Vollständig",C23="Completare",C23="Doldurun")</formula>
    </cfRule>
  </conditionalFormatting>
  <conditionalFormatting sqref="C24 C34 C39 C44">
    <cfRule type="expression" dxfId="19" priority="9" stopIfTrue="1">
      <formula>OR($B$16="No",$B$16="Unknown",$B$16="Not applicable for reporting",$B$21="No",$B$21="Unknown",$B$21="Not applicable for reporting")</formula>
    </cfRule>
  </conditionalFormatting>
  <conditionalFormatting sqref="C28:C55">
    <cfRule type="expression" dxfId="18" priority="45" stopIfTrue="1">
      <formula>OR(C28="Complete",C28="填写", C28="記入済",C28="완료",C28="Complétez",C28="Concluído",C28="Vollständig",C28="Completare",C28="Doldurun")</formula>
    </cfRule>
  </conditionalFormatting>
  <conditionalFormatting sqref="C33">
    <cfRule type="expression" dxfId="17" priority="6" stopIfTrue="1">
      <formula>OR(C33="Complete",C33="填写", C33="記入済",C33="완료",C33="Complétez",C33="Concluído",C33="Vollständig",C33="Completare",C33="Doldurun")</formula>
    </cfRule>
  </conditionalFormatting>
  <conditionalFormatting sqref="C38">
    <cfRule type="expression" dxfId="16" priority="5" stopIfTrue="1">
      <formula>OR(C38="Complete",C38="填写", C38="記入済",C38="완료",C38="Complétez",C38="Concluído",C38="Vollständig",C38="Completare",C38="Doldurun")</formula>
    </cfRule>
  </conditionalFormatting>
  <conditionalFormatting sqref="C43">
    <cfRule type="expression" dxfId="15" priority="4" stopIfTrue="1">
      <formula>OR(C43="Complete",C43="填写", C43="記入済",C43="완료",C43="Complétez",C43="Concluído",C43="Vollständig",C43="Completare",C43="Doldurun")</formula>
    </cfRule>
  </conditionalFormatting>
  <conditionalFormatting sqref="C48">
    <cfRule type="expression" dxfId="14" priority="40" stopIfTrue="1">
      <formula>OR(C48="Complete",C48="填写", C48="記入済",C48="완료",C48="Complétez",C48="Concluído",C48="Vollständig",C48="Completare",C48="Doldurun")</formula>
    </cfRule>
  </conditionalFormatting>
  <conditionalFormatting sqref="C54">
    <cfRule type="expression" dxfId="13" priority="36" stopIfTrue="1">
      <formula>OR(C54="Complete",C54="填写", C54="記入済",C54="완료",C54="Complétez",C54="Concluído",C54="Vollständig",C54="Completare",C54="Doldurun")</formula>
    </cfRule>
  </conditionalFormatting>
  <conditionalFormatting sqref="C57">
    <cfRule type="expression" dxfId="12" priority="42" stopIfTrue="1">
      <formula>OR(C57="Complete",C57="填写", C57="記入済",C57="완료",C57="Complétez",C57="Concluído",C57="Vollständig",C57="Completare",C57="Doldurun")</formula>
    </cfRule>
  </conditionalFormatting>
  <conditionalFormatting sqref="C58">
    <cfRule type="expression" dxfId="11" priority="33" stopIfTrue="1">
      <formula>OR(C58="Complete",C58="填写", C58="記入済",C58="완료",C58="Complétez",C58="Concluído",C58="Vollständig",C58="Completare",C58="Doldurun")</formula>
    </cfRule>
  </conditionalFormatting>
  <conditionalFormatting sqref="C60:C61">
    <cfRule type="expression" dxfId="1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15" sqref="C15"/>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9" t="str">
        <f ca="1">OFFSET(L!$C$1,MATCH("Product List"&amp;ADDRESS(ROW(),COLUMN(),4),L!$A:$A,0)-1,SL,,)</f>
        <v>Completion required only if reporting level "Product (or List of Products)" selected on the 'Declaration' worksheet.</v>
      </c>
      <c r="B1" s="400"/>
      <c r="C1" s="400"/>
      <c r="D1" s="400"/>
      <c r="E1" s="108"/>
    </row>
    <row r="2" spans="1:35">
      <c r="A2" s="20"/>
      <c r="B2" s="110"/>
      <c r="C2" s="110"/>
      <c r="D2"/>
      <c r="E2" s="21"/>
    </row>
    <row r="3" spans="1:35">
      <c r="A3" s="20"/>
      <c r="B3" s="110"/>
      <c r="C3" s="110"/>
      <c r="D3" s="110"/>
      <c r="E3" s="21"/>
    </row>
    <row r="4" spans="1:35" ht="15.75" customHeight="1">
      <c r="A4" s="20"/>
      <c r="B4" s="398" t="s">
        <v>50</v>
      </c>
      <c r="C4" s="398"/>
      <c r="D4" s="398"/>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316" t="s">
        <v>19212</v>
      </c>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1" t="str">
        <f ca="1">OFFSET(L!$C$1,MATCH("General"&amp;"Cpy",L!$A:$A,0)-1,SL,,)</f>
        <v>© 2024 Responsible Minerals Initiative. All rights reserved.</v>
      </c>
      <c r="C1001" s="401"/>
      <c r="D1001" s="401"/>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2"/>
      <c r="C1" s="402"/>
      <c r="D1" s="402"/>
      <c r="E1" s="402"/>
      <c r="F1" s="402"/>
      <c r="G1" s="402"/>
    </row>
    <row r="2" spans="1:13">
      <c r="A2" s="403"/>
      <c r="B2" s="403"/>
      <c r="C2" s="403"/>
      <c r="D2" s="403"/>
      <c r="E2" s="403"/>
      <c r="F2" s="403"/>
      <c r="G2" s="403"/>
      <c r="H2" s="403"/>
      <c r="I2" s="403"/>
    </row>
    <row r="3" spans="1:13">
      <c r="A3" s="403"/>
      <c r="B3" s="403"/>
      <c r="C3" s="403"/>
      <c r="D3" s="403"/>
      <c r="E3" s="403"/>
      <c r="F3" s="403"/>
      <c r="G3" s="403"/>
      <c r="H3" s="403"/>
      <c r="I3" s="403"/>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30">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wl</cp:lastModifiedBy>
  <cp:revision/>
  <dcterms:created xsi:type="dcterms:W3CDTF">2010-06-21T21:00:23Z</dcterms:created>
  <dcterms:modified xsi:type="dcterms:W3CDTF">2024-04-29T02:42:27Z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